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14" r:id="rId10"/>
    <sheet name="10." sheetId="103" r:id="rId11"/>
    <sheet name="11." sheetId="102" r:id="rId12"/>
    <sheet name="12." sheetId="121" r:id="rId13"/>
    <sheet name="13." sheetId="124" r:id="rId14"/>
    <sheet name="14." sheetId="122" r:id="rId15"/>
    <sheet name="15." sheetId="77" r:id="rId16"/>
    <sheet name="16." sheetId="119" r:id="rId17"/>
    <sheet name="17." sheetId="130" r:id="rId18"/>
    <sheet name="18." sheetId="89" r:id="rId19"/>
    <sheet name="19." sheetId="134" r:id="rId20"/>
    <sheet name="20." sheetId="84" r:id="rId21"/>
    <sheet name="21." sheetId="125" r:id="rId22"/>
    <sheet name="22." sheetId="135" r:id="rId23"/>
    <sheet name="23." sheetId="138" r:id="rId24"/>
    <sheet name="24." sheetId="136" r:id="rId25"/>
    <sheet name="25." sheetId="137" r:id="rId26"/>
    <sheet name="26." sheetId="139" r:id="rId27"/>
  </sheets>
  <definedNames>
    <definedName name="_xlnm.Print_Area" localSheetId="0">RAZÃO!$A$1:$G$46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139" l="1"/>
  <c r="B4" i="139"/>
  <c r="D14" i="138"/>
  <c r="B4" i="138"/>
  <c r="E31" i="1"/>
  <c r="E30" i="1"/>
  <c r="E26" i="1"/>
  <c r="E10" i="1"/>
  <c r="D14" i="119" l="1"/>
  <c r="D9" i="114"/>
  <c r="D8" i="137"/>
  <c r="B4" i="137"/>
  <c r="D8" i="136"/>
  <c r="B4" i="136"/>
  <c r="D10" i="135"/>
  <c r="B4" i="135"/>
  <c r="D8" i="134"/>
  <c r="B4" i="134"/>
  <c r="D8" i="102"/>
  <c r="D8" i="29"/>
  <c r="D14" i="130"/>
  <c r="D9" i="122"/>
  <c r="D10" i="124"/>
  <c r="D8" i="103"/>
  <c r="B4" i="130"/>
  <c r="D8" i="77"/>
  <c r="D9" i="125"/>
  <c r="B4" i="125"/>
  <c r="B4" i="124"/>
  <c r="B4" i="122" l="1"/>
  <c r="D8" i="121"/>
  <c r="B4" i="121"/>
  <c r="B4" i="119" l="1"/>
  <c r="B4" i="114"/>
  <c r="B4" i="103" l="1"/>
  <c r="B4" i="102" l="1"/>
  <c r="D8" i="89" l="1"/>
  <c r="B4" i="89"/>
  <c r="D11" i="84" l="1"/>
  <c r="B4" i="84"/>
  <c r="B4" i="77" l="1"/>
  <c r="D18" i="6" l="1"/>
  <c r="B4" i="29" l="1"/>
  <c r="B4" i="28"/>
  <c r="B4" i="27"/>
  <c r="B4" i="24"/>
  <c r="B4" i="6"/>
  <c r="B4" i="5"/>
  <c r="B4" i="4"/>
  <c r="B4" i="2"/>
  <c r="D8" i="28" l="1"/>
  <c r="D8" i="27"/>
  <c r="D15" i="24" l="1"/>
  <c r="D9" i="5" l="1"/>
  <c r="E46" i="1" s="1"/>
</calcChain>
</file>

<file path=xl/sharedStrings.xml><?xml version="1.0" encoding="utf-8"?>
<sst xmlns="http://schemas.openxmlformats.org/spreadsheetml/2006/main" count="447" uniqueCount="142">
  <si>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</si>
  <si>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</si>
  <si>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</si>
  <si>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</si>
  <si>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</si>
  <si>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</si>
  <si>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</si>
  <si>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</si>
  <si>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</si>
  <si>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</si>
  <si>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</si>
  <si>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</si>
  <si>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Manoel de Araujo Sobrinho</t>
  </si>
  <si>
    <t>Saba José Harb</t>
  </si>
  <si>
    <t>Carlos Eduardo Delbon</t>
  </si>
  <si>
    <t>Donizete Simioni</t>
  </si>
  <si>
    <t>ENCARGOS SOCIAIS</t>
  </si>
  <si>
    <t>INSS sobre remuneração Diretores</t>
  </si>
  <si>
    <t>INSS sobre remuneração Autônomos</t>
  </si>
  <si>
    <t>GASTOS DIVERSOS</t>
  </si>
  <si>
    <t>Despesas de Telefone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</si>
  <si>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</si>
  <si>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</si>
  <si>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</si>
  <si>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</si>
  <si>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</si>
  <si>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</si>
  <si>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</si>
  <si>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</si>
  <si>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</si>
  <si>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</si>
  <si>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</si>
  <si>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</si>
  <si>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</si>
  <si>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</si>
  <si>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</si>
  <si>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</si>
  <si>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</si>
  <si>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</si>
  <si>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</si>
  <si>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</si>
  <si>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</si>
  <si>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Honorarios Diretoria Carlos Eduardo Delbon</t>
  </si>
  <si>
    <t>Honorarios Diretoria Donizete Simioni</t>
  </si>
  <si>
    <t>Honorarios Diretoria Manoel de Araujo Sobrinho</t>
  </si>
  <si>
    <t>Honorarios Diretoria Saba Jose Harb</t>
  </si>
  <si>
    <t xml:space="preserve">Tarifa Cobrança </t>
  </si>
  <si>
    <t xml:space="preserve">Devido s/remuneração autônomos d/mês </t>
  </si>
  <si>
    <t xml:space="preserve">Devido s/remuneração diretores </t>
  </si>
  <si>
    <t>Juliana Picoli Agatte</t>
  </si>
  <si>
    <t>Nelson Kiyoshi Hisatsuga</t>
  </si>
  <si>
    <t>Sinval Alan Ferreira Silva</t>
  </si>
  <si>
    <t>DESPESAS/RECEITAS FINANCEIRAS</t>
  </si>
  <si>
    <t>Honorarios Conselho Fiscal Juliana Picoli Agatte</t>
  </si>
  <si>
    <t>Honorarios Conselho Fiscal Sinval Alan Ferreira silva</t>
  </si>
  <si>
    <t>Honorarios Conselho Fiscal Nelson Kiyoshi Hisatsuga</t>
  </si>
  <si>
    <t>Honorários Contábeis / Auditoria</t>
  </si>
  <si>
    <t>Depreciação - Imoveis</t>
  </si>
  <si>
    <t xml:space="preserve">Deprec.acum.c/imóveis (CEAR - edificacao Centro de Eventos) cf.relatório auxiliar </t>
  </si>
  <si>
    <t xml:space="preserve">Deprec.acum.c/imóveis (CEAR - edificacoes) cf.relatório auxiliar </t>
  </si>
  <si>
    <t>15.</t>
  </si>
  <si>
    <t>16.</t>
  </si>
  <si>
    <t>17.</t>
  </si>
  <si>
    <t>18.</t>
  </si>
  <si>
    <t>19.</t>
  </si>
  <si>
    <t>20.</t>
  </si>
  <si>
    <t>Material de Uso/Consumo</t>
  </si>
  <si>
    <t xml:space="preserve">IRRF s/rendimento RDC d/mês </t>
  </si>
  <si>
    <t xml:space="preserve">Devido s/receita operacional d/mes </t>
  </si>
  <si>
    <t>21.</t>
  </si>
  <si>
    <t>IRRF  s/ Aplicações Financeiras</t>
  </si>
  <si>
    <t>22.</t>
  </si>
  <si>
    <t>23.</t>
  </si>
  <si>
    <t>24.</t>
  </si>
  <si>
    <t>Jefferson Henrique Rosseti</t>
  </si>
  <si>
    <t>REMUNERAÇÃO DIRETORIA/CONSELHOS</t>
  </si>
  <si>
    <t>Despesas de Copa/Cozinha/Material de Limpeza</t>
  </si>
  <si>
    <t>Manutenção e Conservação das Instalações</t>
  </si>
  <si>
    <t>Honorarios Diretoria Jefferson Henrique Rosseti</t>
  </si>
  <si>
    <t>Manutenção e Conservação dos Imóveis</t>
  </si>
  <si>
    <t>Juros Ativos</t>
  </si>
  <si>
    <t>Premios de Seguro</t>
  </si>
  <si>
    <t>Viagens e Estadias</t>
  </si>
  <si>
    <t xml:space="preserve">Tarifa Manutenção Conta Ativa </t>
  </si>
  <si>
    <t>Período : 01/06/2022 a 30/06/2022</t>
  </si>
  <si>
    <t>Despesas c/ Informatica</t>
  </si>
  <si>
    <t>Despesas com Segurança</t>
  </si>
  <si>
    <t>Impostos e Taxas</t>
  </si>
  <si>
    <t>Impressos/Xerox/Mat Escritorio</t>
  </si>
  <si>
    <t xml:space="preserve">Depreciação   </t>
  </si>
  <si>
    <t>CSLL</t>
  </si>
  <si>
    <t>I.R.P.J</t>
  </si>
  <si>
    <t>25.</t>
  </si>
  <si>
    <t>26.</t>
  </si>
  <si>
    <t>30/06/22</t>
  </si>
  <si>
    <t xml:space="preserve">Aline Maria Pereira cf. recibo nº 06/2022 </t>
  </si>
  <si>
    <t xml:space="preserve">Fernanda Cília Marafão Brunetti cf. recibo nº 06/2022 </t>
  </si>
  <si>
    <t xml:space="preserve">Eduardo Gustavo Buzza cf. recibo nº 03/2022 </t>
  </si>
  <si>
    <t xml:space="preserve">Renan Altino Bressan cf. recibo nº 09/2022 </t>
  </si>
  <si>
    <t xml:space="preserve">Vilma Medeiros Freitas cf. recibo nº 05/2022 </t>
  </si>
  <si>
    <t xml:space="preserve">Daniela Cristina Caruso dos Santos cf. recibo nº 06/2022 </t>
  </si>
  <si>
    <t xml:space="preserve">Indiamara Moura Siqueira cf. recibo nº 06/2022 </t>
  </si>
  <si>
    <t xml:space="preserve">Luisa Camacho Calvano cf. recibo nº 06/2022 </t>
  </si>
  <si>
    <t xml:space="preserve">Daniela Cristina Caruso dos Santos cf. recibo nº 07/2022 </t>
  </si>
  <si>
    <t xml:space="preserve">Teresa Cristina Ribeiro cf. recibo nº 09/2022 </t>
  </si>
  <si>
    <t xml:space="preserve">Teresa Cristina Ribeiro cf. recibo nº 10/2022 </t>
  </si>
  <si>
    <t xml:space="preserve">Bruna Carolina Ponciano Stievano cf. recibo nº 11/2022 </t>
  </si>
  <si>
    <t xml:space="preserve">Bruna Carolina Ponciano Stievano cf. recibo nº 12/2022 </t>
  </si>
  <si>
    <t xml:space="preserve">NF. 2519 Escritório Delta Contábil Ltda  </t>
  </si>
  <si>
    <t xml:space="preserve">NF. 15986 Techs Internet Corporativa Ltda Eireli </t>
  </si>
  <si>
    <t xml:space="preserve">NF. 16027 Techs Internet Corporativa Ltda - EPP </t>
  </si>
  <si>
    <t xml:space="preserve">Pg.NF. 243 Ricardo Cesar Gea Bernar Junior 34731633842 </t>
  </si>
  <si>
    <t xml:space="preserve">NF. 5131 Deusdete Martins da Silva Ltda </t>
  </si>
  <si>
    <t xml:space="preserve">Pg. Telefônica Brasil S/A ref. 06/2022 cf. comprovante  </t>
  </si>
  <si>
    <t xml:space="preserve">Pg. CREA - Conselho de Engenharia e Agronomia do Estado de São Paulo </t>
  </si>
  <si>
    <t xml:space="preserve">NF. 10082 Center Print - Cartuchos e Tonners Ltda - ME </t>
  </si>
  <si>
    <t xml:space="preserve">NF. 62358 Bazar Sensação Magazine e Papelaria Ltda  </t>
  </si>
  <si>
    <t xml:space="preserve">NF. 21285 AGR Materiais p/Construcao Ltda </t>
  </si>
  <si>
    <t xml:space="preserve">NF. 288704 Morvillo Atacado Hidráulica e Materiais de Construção Ltda  </t>
  </si>
  <si>
    <t xml:space="preserve">NF. 21293 AGR Materiais Para Construção Ltda  </t>
  </si>
  <si>
    <t xml:space="preserve">Pg.NF.(s) 10568 C.S. Sobral - Materiais Para Construção </t>
  </si>
  <si>
    <t xml:space="preserve">Pg. Nacontatotem Varejo Ltda </t>
  </si>
  <si>
    <t xml:space="preserve">NF. 52484 AZ Comércio de Tintas Ltda </t>
  </si>
  <si>
    <t xml:space="preserve">NF. 52587 AZ Comércio de Tintas Ltda  </t>
  </si>
  <si>
    <t xml:space="preserve">NF. 52594 AZ Comércio de Tintas Ltda  </t>
  </si>
  <si>
    <t xml:space="preserve">NF. 24380 Amauri Alves Ferreira Máquinas Ltda - EPP </t>
  </si>
  <si>
    <t xml:space="preserve">Pgto titulo Mercadopago </t>
  </si>
  <si>
    <t xml:space="preserve">Pg. Mercadopago.com Representacoes Ltda  </t>
  </si>
  <si>
    <t xml:space="preserve">Pg.NF.(s) JJ Diversos Ltda ( via Mercadopago ) </t>
  </si>
  <si>
    <t xml:space="preserve">Devolucao Mercado Livre (ref. dois titulos de 118,47) </t>
  </si>
  <si>
    <t xml:space="preserve">NF. 25967 Blanco &amp; Pião Comércio de Parafusos Ltda - EPP </t>
  </si>
  <si>
    <t xml:space="preserve">Pg. Allianz Seguros S/A parcela 04/04 </t>
  </si>
  <si>
    <t xml:space="preserve">Pg. Manoel de Araújo Sobrinho ref. reembolso de despesas de viagem cf. comprovantes  </t>
  </si>
  <si>
    <t xml:space="preserve">Deprec.equiptos comunicação cf.relatório auxiliar </t>
  </si>
  <si>
    <t xml:space="preserve">Deprec.equiptos informática cf.relatório auxiliar </t>
  </si>
  <si>
    <t xml:space="preserve">Deprec.maquinas e equiptos cf.relatório auxiliar </t>
  </si>
  <si>
    <t xml:space="preserve">Deprec.outras imobilizações cf.relatório auxiliar </t>
  </si>
  <si>
    <t xml:space="preserve">S/recebimento contrato 060/2022 </t>
  </si>
  <si>
    <t xml:space="preserve">Cobrado s/contrato 022/2022 </t>
  </si>
  <si>
    <t xml:space="preserve">S/recebimento contrato 024/2020 </t>
  </si>
  <si>
    <t xml:space="preserve">CSLL devida s/lucro presumido 1º trimestre/2022 </t>
  </si>
  <si>
    <t xml:space="preserve">IRPJ devido s/lucro presumido 1º trimestre/2022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</si>
</sst>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51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/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vertical="center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0" fontId="2" fillId="0" borderId="0" xfId="1"/>
    <xf numFmtId="14" fontId="0" fillId="0" borderId="10" xfId="0" applyNumberFormat="1" applyBorder="1" applyAlignment="1">
      <alignment horizontal="left" vertical="top"/>
    </xf>
    <xf numFmtId="0" fontId="0" fillId="0" borderId="10" xfId="0" applyBorder="1" applyAlignment="1">
      <alignment horizontal="left" vertical="top" wrapText="1"/>
    </xf>
    <xf numFmtId="14" fontId="0" fillId="0" borderId="10" xfId="0" applyNumberFormat="1" applyBorder="1" applyAlignment="1">
      <alignment horizontal="left" vertical="center" wrapText="1"/>
    </xf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ransparencia.moradaturismoeventos.com.br/Arquivos/Transparencias/2/2/2022/PDF/0622-205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transparencia.moradaturismoeventos.com.br/Arquivos/Transparencias/2/2/2022/PDF/0622-204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://transparencia.moradaturismoeventos.com.br/Arquivos/Transparencias/2/2/2022/PDF/0622-21.pdf" TargetMode="External"/><Relationship Id="rId1" Type="http://schemas.openxmlformats.org/officeDocument/2006/relationships/hyperlink" Target="http://transparencia.moradaturismoeventos.com.br/Arquivos/Transparencias/2/2/2022/PDF/0622-15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2/PDF/0622-30.pdf" TargetMode="External"/><Relationship Id="rId13" Type="http://schemas.openxmlformats.org/officeDocument/2006/relationships/printerSettings" Target="../printerSettings/printerSettings5.bin"/><Relationship Id="rId3" Type="http://schemas.openxmlformats.org/officeDocument/2006/relationships/hyperlink" Target="http://transparencia.moradaturismoeventos.com.br/Arquivos/Transparencias/2/2/2022/PDF/0622-34.pdf" TargetMode="External"/><Relationship Id="rId7" Type="http://schemas.openxmlformats.org/officeDocument/2006/relationships/hyperlink" Target="http://transparencia.moradaturismoeventos.com.br/Arquivos/Transparencias/2/2/2022/PDF/0622-27.pdf" TargetMode="External"/><Relationship Id="rId12" Type="http://schemas.openxmlformats.org/officeDocument/2006/relationships/hyperlink" Target="http://transparencia.moradaturismoeventos.com.br/Arquivos/Transparencias/2/2/2022/PDF/0622-46.pdf" TargetMode="External"/><Relationship Id="rId2" Type="http://schemas.openxmlformats.org/officeDocument/2006/relationships/hyperlink" Target="http://transparencia.moradaturismoeventos.com.br/Arquivos/Transparencias/2/2/2022/PDF/0622-186.pdf" TargetMode="External"/><Relationship Id="rId1" Type="http://schemas.openxmlformats.org/officeDocument/2006/relationships/hyperlink" Target="http://transparencia.moradaturismoeventos.com.br/Arquivos/Transparencias/2/2/2022/PDF/0622-9.pdf" TargetMode="External"/><Relationship Id="rId6" Type="http://schemas.openxmlformats.org/officeDocument/2006/relationships/hyperlink" Target="http://transparencia.moradaturismoeventos.com.br/Arquivos/Transparencias/2/2/2022/PDF/0622-24.pdf" TargetMode="External"/><Relationship Id="rId11" Type="http://schemas.openxmlformats.org/officeDocument/2006/relationships/hyperlink" Target="http://transparencia.moradaturismoeventos.com.br/Arquivos/Transparencias/2/2/2022/PDF/0622-43.pdf" TargetMode="External"/><Relationship Id="rId5" Type="http://schemas.openxmlformats.org/officeDocument/2006/relationships/hyperlink" Target="http://transparencia.moradaturismoeventos.com.br/Arquivos/Transparencias/2/2/2022/PDF/0622-18.pdf" TargetMode="External"/><Relationship Id="rId10" Type="http://schemas.openxmlformats.org/officeDocument/2006/relationships/hyperlink" Target="http://transparencia.moradaturismoeventos.com.br/Arquivos/Transparencias/2/2/2022/PDF/0622-40.pdf" TargetMode="External"/><Relationship Id="rId4" Type="http://schemas.openxmlformats.org/officeDocument/2006/relationships/hyperlink" Target="http://transparencia.moradaturismoeventos.com.br/Arquivos/Transparencias/2/2/2022/PDF/0622-12.pdf" TargetMode="External"/><Relationship Id="rId9" Type="http://schemas.openxmlformats.org/officeDocument/2006/relationships/hyperlink" Target="http://transparencia.moradaturismoeventos.com.br/Arquivos/Transparencias/2/2/2022/PDF/0622-37.pdf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2/PDF/0622-129.pdf" TargetMode="External"/><Relationship Id="rId3" Type="http://schemas.openxmlformats.org/officeDocument/2006/relationships/hyperlink" Target="http://transparencia.moradaturismoeventos.com.br/Arquivos/Transparencias/2/2/2022/PDF/0622-115.pdf" TargetMode="External"/><Relationship Id="rId7" Type="http://schemas.openxmlformats.org/officeDocument/2006/relationships/hyperlink" Target="http://transparencia.moradaturismoeventos.com.br/Arquivos/Transparencias/2/2/2022/PDF/0622-136.pdf" TargetMode="External"/><Relationship Id="rId2" Type="http://schemas.openxmlformats.org/officeDocument/2006/relationships/hyperlink" Target="http://transparencia.moradaturismoeventos.com.br/Arquivos/Transparencias/2/2/2022/PDF/0622-186.pdf" TargetMode="External"/><Relationship Id="rId1" Type="http://schemas.openxmlformats.org/officeDocument/2006/relationships/hyperlink" Target="http://transparencia.moradaturismoeventos.com.br/Arquivos/Transparencias/2/2/2022/PDF/0622-112.pdf" TargetMode="External"/><Relationship Id="rId6" Type="http://schemas.openxmlformats.org/officeDocument/2006/relationships/hyperlink" Target="http://transparencia.moradaturismoeventos.com.br/Arquivos/Transparencias/2/2/2022/PDF/0622-122.pdf" TargetMode="External"/><Relationship Id="rId5" Type="http://schemas.openxmlformats.org/officeDocument/2006/relationships/hyperlink" Target="http://transparencia.moradaturismoeventos.com.br/Arquivos/Transparencias/2/2/2022/PDF/0622-132.pdf" TargetMode="External"/><Relationship Id="rId10" Type="http://schemas.openxmlformats.org/officeDocument/2006/relationships/printerSettings" Target="../printerSettings/printerSettings6.bin"/><Relationship Id="rId4" Type="http://schemas.openxmlformats.org/officeDocument/2006/relationships/hyperlink" Target="http://transparencia.moradaturismoeventos.com.br/Arquivos/Transparencias/2/2/2022/PDF/0622-125.pdf" TargetMode="External"/><Relationship Id="rId9" Type="http://schemas.openxmlformats.org/officeDocument/2006/relationships/hyperlink" Target="http://transparencia.moradaturismoeventos.com.br/Arquivos/Transparencias/2/2/2022/PDF/0622-118.pdf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transparencia.moradaturismoeventos.com.br/Arquivos/Transparencias/2/2/2022/PDF/0622-50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transparencia.moradaturismoeventos.com.br/Arquivos/Transparencias/2/2/2022/PDF/0622-222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transparencia.moradaturismoeventos.com.br/Arquivos/Transparencias/2/2/2022/PDF/0622-87.pdf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hyperlink" Target="http://transparencia.moradaturismoeventos.com.br/Arquivos/Transparencias/2/2/2022/PDF/0622-208.pdf" TargetMode="External"/><Relationship Id="rId1" Type="http://schemas.openxmlformats.org/officeDocument/2006/relationships/hyperlink" Target="http://transparencia.moradaturismoeventos.com.br/Arquivos/Transparencias/2/2/2022/PDF/0622-206.pdf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://transparencia.moradaturismoeventos.com.br/Arquivos/Transparencias/2/2/2022/PDF/0622-82.pdf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://transparencia.moradaturismoeventos.com.br/Arquivos/Transparencias/2/2/2022/PDF/0622-218.pdf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://transparencia.moradaturismoeventos.com.br/Arquivos/Transparencias/2/2/2022/PDF/0622-86.pdf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hyperlink" Target="http://transparencia.moradaturismoeventos.com.br/Arquivos/Transparencias/2/2/2022/PDF/0622-110.pdf" TargetMode="External"/><Relationship Id="rId1" Type="http://schemas.openxmlformats.org/officeDocument/2006/relationships/hyperlink" Target="http://transparencia.moradaturismoeventos.com.br/Arquivos/Transparencias/2/2/2022/PDF/0622-85.pdf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hyperlink" Target="http://transparencia.moradaturismoeventos.com.br/Arquivos/Transparencias/2/2/2022/PDF/0622-216.pdf" TargetMode="External"/><Relationship Id="rId1" Type="http://schemas.openxmlformats.org/officeDocument/2006/relationships/hyperlink" Target="http://transparencia.moradaturismoeventos.com.br/Arquivos/Transparencias/2/2/2022/PDF/0622-79.pdf" TargetMode="Externa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://transparencia.moradaturismoeventos.com.br/Arquivos/Transparencias/2/2/2022/PDF/0622-92.pdf" TargetMode="External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2/PDF/0622-225.pdf" TargetMode="External"/><Relationship Id="rId3" Type="http://schemas.openxmlformats.org/officeDocument/2006/relationships/hyperlink" Target="http://transparencia.moradaturismoeventos.com.br/Arquivos/Transparencias/2/2/2022/PDF/0622-214.pdf" TargetMode="External"/><Relationship Id="rId7" Type="http://schemas.openxmlformats.org/officeDocument/2006/relationships/hyperlink" Target="http://transparencia.moradaturismoeventos.com.br/Arquivos/Transparencias/2/2/2022/PDF/0622-223.pdf" TargetMode="External"/><Relationship Id="rId2" Type="http://schemas.openxmlformats.org/officeDocument/2006/relationships/hyperlink" Target="http://transparencia.moradaturismoeventos.com.br/Arquivos/Transparencias/2/2/2022/PDF/0622-186.pdf" TargetMode="External"/><Relationship Id="rId1" Type="http://schemas.openxmlformats.org/officeDocument/2006/relationships/hyperlink" Target="http://transparencia.moradaturismoeventos.com.br/Arquivos/Transparencias/2/2/2022/PDF/0622-212.pdf" TargetMode="External"/><Relationship Id="rId6" Type="http://schemas.openxmlformats.org/officeDocument/2006/relationships/hyperlink" Target="http://transparencia.moradaturismoeventos.com.br/Arquivos/Transparencias/2/2/2022/PDF/0622-220.pdf" TargetMode="External"/><Relationship Id="rId5" Type="http://schemas.openxmlformats.org/officeDocument/2006/relationships/hyperlink" Target="http://transparencia.moradaturismoeventos.com.br/Arquivos/Transparencias/2/2/2022/PDF/0622-75.pdf" TargetMode="External"/><Relationship Id="rId4" Type="http://schemas.openxmlformats.org/officeDocument/2006/relationships/hyperlink" Target="http://transparencia.moradaturismoeventos.com.br/Arquivos/Transparencias/2/2/2022/PDF/0622-102.pdf" TargetMode="External"/><Relationship Id="rId9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2/PDF/0622-210.pdf" TargetMode="External"/><Relationship Id="rId3" Type="http://schemas.openxmlformats.org/officeDocument/2006/relationships/hyperlink" Target="http://transparencia.moradaturismoeventos.com.br/Arquivos/Transparencias/2/2/2022/PDF/0622-194.pdf" TargetMode="External"/><Relationship Id="rId7" Type="http://schemas.openxmlformats.org/officeDocument/2006/relationships/hyperlink" Target="http://transparencia.moradaturismoeventos.com.br/Arquivos/Transparencias/2/2/2022/PDF/0622-174.pdf" TargetMode="External"/><Relationship Id="rId2" Type="http://schemas.openxmlformats.org/officeDocument/2006/relationships/hyperlink" Target="http://transparencia.moradaturismoeventos.com.br/Arquivos/Transparencias/2/2/2022/PDF/0622-99.pdf" TargetMode="External"/><Relationship Id="rId1" Type="http://schemas.openxmlformats.org/officeDocument/2006/relationships/hyperlink" Target="http://transparencia.moradaturismoeventos.com.br/Arquivos/Transparencias/2/2/2022/PDF/0622-186.pdf" TargetMode="External"/><Relationship Id="rId6" Type="http://schemas.openxmlformats.org/officeDocument/2006/relationships/hyperlink" Target="http://transparencia.moradaturismoeventos.com.br/Arquivos/Transparencias/2/2/2022/PDF/0622-195.pdf" TargetMode="External"/><Relationship Id="rId5" Type="http://schemas.openxmlformats.org/officeDocument/2006/relationships/hyperlink" Target="http://transparencia.moradaturismoeventos.com.br/Arquivos/Transparencias/2/2/2022/PDF/0622-97.pdf" TargetMode="External"/><Relationship Id="rId4" Type="http://schemas.openxmlformats.org/officeDocument/2006/relationships/hyperlink" Target="http://transparencia.moradaturismoeventos.com.br/Arquivos/Transparencias/2/2/2022/PDF/0622-98.pdf" TargetMode="External"/><Relationship Id="rId9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http://transparencia.moradaturismoeventos.com.br/Arquivos/Transparencias/2/2/2022/PDF/0622-71.pdf" TargetMode="Externa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hyperlink" Target="http://transparencia.moradaturismoeventos.com.br/Arquivos/Transparencias/2/2/2022/PDF/0622-111.pdf" TargetMode="Externa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.bin"/><Relationship Id="rId2" Type="http://schemas.openxmlformats.org/officeDocument/2006/relationships/hyperlink" Target="http://transparencia.moradaturismoeventos.com.br/Arquivos/Transparencias/2/2/2022/PDF/0622-3.pdf" TargetMode="External"/><Relationship Id="rId1" Type="http://schemas.openxmlformats.org/officeDocument/2006/relationships/hyperlink" Target="http://transparencia.moradaturismoeventos.com.br/Arquivos/Transparencias/2/2/2022/PDF/0622-3.pdf" TargetMode="Externa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2.bin"/><Relationship Id="rId2" Type="http://schemas.openxmlformats.org/officeDocument/2006/relationships/hyperlink" Target="http://transparencia.moradaturismoeventos.com.br/Arquivos/Transparencias/2/2/2022/PDF/0622-7.pdf" TargetMode="External"/><Relationship Id="rId1" Type="http://schemas.openxmlformats.org/officeDocument/2006/relationships/hyperlink" Target="http://transparencia.moradaturismoeventos.com.br/Arquivos/Transparencias/2/2/2022/PDF/0622-7.pdf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hyperlink" Target="http://transparencia.moradaturismoeventos.com.br/Arquivos/Transparencias/2/2/2022/PDF/0622-159.pdf" TargetMode="External"/><Relationship Id="rId1" Type="http://schemas.openxmlformats.org/officeDocument/2006/relationships/hyperlink" Target="http://transparencia.moradaturismoeventos.com.br/Arquivos/Transparencias/2/2/2022/PDF/0622-159.pdf" TargetMode="Externa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4.bin"/><Relationship Id="rId2" Type="http://schemas.openxmlformats.org/officeDocument/2006/relationships/hyperlink" Target="http://transparencia.moradaturismoeventos.com.br/Arquivos/Transparencias/2/2/2022/PDF/0622-139.pdf" TargetMode="External"/><Relationship Id="rId1" Type="http://schemas.openxmlformats.org/officeDocument/2006/relationships/hyperlink" Target="http://transparencia.moradaturismoeventos.com.br/Arquivos/Transparencias/2/2/2022/PDF/0622-139.pdf" TargetMode="Externa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openxmlformats.org/officeDocument/2006/relationships/hyperlink" Target="http://transparencia.moradaturismoeventos.com.br/Arquivos/Transparencias/2/2/2022/PDF/0622-185.pdf" TargetMode="Externa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hyperlink" Target="http://transparencia.moradaturismoeventos.com.br/Arquivos/Transparencias/2/2/2022/PDF/0622-202.pdf" TargetMode="External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openxmlformats.org/officeDocument/2006/relationships/hyperlink" Target="http://transparencia.moradaturismoeventos.com.br/Arquivos/Transparencias/2/2/2022/PDF/0622-20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62"/>
  <sheetViews>
    <sheetView showGridLines="0" tabSelected="1" zoomScaleNormal="100" workbookViewId="0">
      <pane ySplit="5" topLeftCell="A6" activePane="bottomLeft" state="frozen"/>
      <selection activeCell="D44" sqref="D44"/>
      <selection pane="bottomLeft" activeCell="D13" sqref="D13"/>
    </sheetView>
  </sheetViews>
  <sheetFormatPr defaultRowHeight="15" x14ac:dyDescent="0.25"/>
  <cols>
    <col min="1" max="1" width="1.5703125" customWidth="1"/>
    <col min="2" max="3" width="3.5703125" customWidth="1"/>
    <col min="4" max="4" width="44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</v>
      </c>
      <c r="C3" s="9"/>
      <c r="D3" s="9"/>
      <c r="E3" s="9"/>
      <c r="F3" s="9"/>
      <c r="G3" s="10"/>
    </row>
    <row r="4" spans="2:7" ht="15.75" thickBot="1" x14ac:dyDescent="0.3">
      <c r="B4" s="16" t="s">
        <v>84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24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25</v>
      </c>
      <c r="D7" t="s">
        <v>2</v>
      </c>
      <c r="E7" s="4">
        <v>1748.22</v>
      </c>
      <c r="F7" s="18" t="s">
        <v>22</v>
      </c>
    </row>
    <row r="8" spans="2:7" x14ac:dyDescent="0.25">
      <c r="C8" s="1" t="s">
        <v>26</v>
      </c>
      <c r="D8" t="s">
        <v>3</v>
      </c>
      <c r="E8" s="4">
        <v>378.78</v>
      </c>
      <c r="F8" s="18" t="s">
        <v>22</v>
      </c>
    </row>
    <row r="9" spans="2:7" x14ac:dyDescent="0.25">
      <c r="B9" s="1" t="s">
        <v>9</v>
      </c>
      <c r="C9" s="1"/>
      <c r="E9" s="4"/>
      <c r="F9" s="4"/>
    </row>
    <row r="10" spans="2:7" x14ac:dyDescent="0.25">
      <c r="C10" s="1" t="s">
        <v>27</v>
      </c>
      <c r="D10" t="s">
        <v>10</v>
      </c>
      <c r="E10" s="4">
        <f>1700+1700</f>
        <v>3400</v>
      </c>
      <c r="F10" s="18" t="s">
        <v>22</v>
      </c>
    </row>
    <row r="11" spans="2:7" x14ac:dyDescent="0.25">
      <c r="C11" s="1" t="s">
        <v>28</v>
      </c>
      <c r="D11" t="s">
        <v>11</v>
      </c>
      <c r="E11" s="4">
        <v>11105.81</v>
      </c>
      <c r="F11" s="18" t="s">
        <v>22</v>
      </c>
    </row>
    <row r="12" spans="2:7" x14ac:dyDescent="0.25">
      <c r="B12" s="1" t="s">
        <v>75</v>
      </c>
      <c r="C12" s="1"/>
      <c r="E12" s="4"/>
      <c r="F12" s="4"/>
    </row>
    <row r="13" spans="2:7" x14ac:dyDescent="0.25">
      <c r="C13" s="1" t="s">
        <v>29</v>
      </c>
      <c r="D13" t="s">
        <v>12</v>
      </c>
      <c r="E13" s="4">
        <v>12367</v>
      </c>
      <c r="F13" s="18" t="s">
        <v>22</v>
      </c>
    </row>
    <row r="14" spans="2:7" x14ac:dyDescent="0.25">
      <c r="C14" s="1" t="s">
        <v>29</v>
      </c>
      <c r="D14" t="s">
        <v>13</v>
      </c>
      <c r="E14" s="4">
        <v>6361</v>
      </c>
      <c r="F14" s="18" t="s">
        <v>22</v>
      </c>
    </row>
    <row r="15" spans="2:7" x14ac:dyDescent="0.25">
      <c r="C15" s="1" t="s">
        <v>29</v>
      </c>
      <c r="D15" t="s">
        <v>14</v>
      </c>
      <c r="E15" s="4">
        <v>2190</v>
      </c>
      <c r="F15" s="18" t="s">
        <v>22</v>
      </c>
    </row>
    <row r="16" spans="2:7" x14ac:dyDescent="0.25">
      <c r="C16" s="1" t="s">
        <v>29</v>
      </c>
      <c r="D16" t="s">
        <v>15</v>
      </c>
      <c r="E16" s="4">
        <v>2190</v>
      </c>
      <c r="F16" s="18" t="s">
        <v>22</v>
      </c>
    </row>
    <row r="17" spans="2:6" x14ac:dyDescent="0.25">
      <c r="C17" s="1" t="s">
        <v>29</v>
      </c>
      <c r="D17" t="s">
        <v>49</v>
      </c>
      <c r="E17" s="4">
        <v>2190</v>
      </c>
      <c r="F17" s="18" t="s">
        <v>22</v>
      </c>
    </row>
    <row r="18" spans="2:6" x14ac:dyDescent="0.25">
      <c r="C18" s="1" t="s">
        <v>29</v>
      </c>
      <c r="D18" t="s">
        <v>50</v>
      </c>
      <c r="E18" s="4">
        <v>2190</v>
      </c>
      <c r="F18" s="18" t="s">
        <v>22</v>
      </c>
    </row>
    <row r="19" spans="2:6" x14ac:dyDescent="0.25">
      <c r="C19" s="1" t="s">
        <v>29</v>
      </c>
      <c r="D19" t="s">
        <v>51</v>
      </c>
      <c r="E19" s="4">
        <v>2190</v>
      </c>
      <c r="F19" s="18" t="s">
        <v>22</v>
      </c>
    </row>
    <row r="20" spans="2:6" x14ac:dyDescent="0.25">
      <c r="C20" s="1" t="s">
        <v>29</v>
      </c>
      <c r="D20" t="s">
        <v>74</v>
      </c>
      <c r="E20" s="4">
        <v>4000</v>
      </c>
      <c r="F20" s="18" t="s">
        <v>22</v>
      </c>
    </row>
    <row r="21" spans="2:6" x14ac:dyDescent="0.25">
      <c r="B21" s="1" t="s">
        <v>16</v>
      </c>
      <c r="C21" s="1"/>
      <c r="E21" s="4"/>
      <c r="F21" s="4"/>
    </row>
    <row r="22" spans="2:6" x14ac:dyDescent="0.25">
      <c r="C22" s="1" t="s">
        <v>30</v>
      </c>
      <c r="D22" t="s">
        <v>18</v>
      </c>
      <c r="E22" s="4">
        <v>2901.12</v>
      </c>
      <c r="F22" s="18" t="s">
        <v>22</v>
      </c>
    </row>
    <row r="23" spans="2:6" x14ac:dyDescent="0.25">
      <c r="C23" s="1" t="s">
        <v>31</v>
      </c>
      <c r="D23" t="s">
        <v>17</v>
      </c>
      <c r="E23" s="4">
        <v>6735.6</v>
      </c>
      <c r="F23" s="18" t="s">
        <v>22</v>
      </c>
    </row>
    <row r="24" spans="2:6" x14ac:dyDescent="0.25">
      <c r="B24" s="1" t="s">
        <v>19</v>
      </c>
      <c r="C24" s="1"/>
      <c r="E24" s="4"/>
      <c r="F24" s="4"/>
    </row>
    <row r="25" spans="2:6" x14ac:dyDescent="0.25">
      <c r="C25" s="1" t="s">
        <v>32</v>
      </c>
      <c r="D25" t="s">
        <v>56</v>
      </c>
      <c r="E25" s="4">
        <v>1800</v>
      </c>
      <c r="F25" s="18" t="s">
        <v>22</v>
      </c>
    </row>
    <row r="26" spans="2:6" x14ac:dyDescent="0.25">
      <c r="C26" s="1" t="s">
        <v>33</v>
      </c>
      <c r="D26" t="s">
        <v>85</v>
      </c>
      <c r="E26" s="4">
        <f>83.7+334.8</f>
        <v>418.5</v>
      </c>
      <c r="F26" s="18" t="s">
        <v>22</v>
      </c>
    </row>
    <row r="27" spans="2:6" x14ac:dyDescent="0.25">
      <c r="C27" s="1" t="s">
        <v>34</v>
      </c>
      <c r="D27" t="s">
        <v>86</v>
      </c>
      <c r="E27" s="4">
        <v>300</v>
      </c>
      <c r="F27" s="18" t="s">
        <v>22</v>
      </c>
    </row>
    <row r="28" spans="2:6" x14ac:dyDescent="0.25">
      <c r="C28" s="1" t="s">
        <v>35</v>
      </c>
      <c r="D28" t="s">
        <v>76</v>
      </c>
      <c r="E28" s="4">
        <v>368.85</v>
      </c>
      <c r="F28" s="18" t="s">
        <v>22</v>
      </c>
    </row>
    <row r="29" spans="2:6" x14ac:dyDescent="0.25">
      <c r="C29" s="1" t="s">
        <v>36</v>
      </c>
      <c r="D29" t="s">
        <v>20</v>
      </c>
      <c r="E29" s="4">
        <v>261.92</v>
      </c>
      <c r="F29" s="47" t="s">
        <v>22</v>
      </c>
    </row>
    <row r="30" spans="2:6" x14ac:dyDescent="0.25">
      <c r="C30" s="1" t="s">
        <v>37</v>
      </c>
      <c r="D30" t="s">
        <v>87</v>
      </c>
      <c r="E30" s="4">
        <f>88.78+88.78</f>
        <v>177.56</v>
      </c>
      <c r="F30" s="47" t="s">
        <v>22</v>
      </c>
    </row>
    <row r="31" spans="2:6" x14ac:dyDescent="0.25">
      <c r="C31" s="1" t="s">
        <v>38</v>
      </c>
      <c r="D31" t="s">
        <v>88</v>
      </c>
      <c r="E31" s="4">
        <f>60+246.57</f>
        <v>306.57</v>
      </c>
      <c r="F31" s="47" t="s">
        <v>22</v>
      </c>
    </row>
    <row r="32" spans="2:6" x14ac:dyDescent="0.25">
      <c r="C32" s="1" t="s">
        <v>60</v>
      </c>
      <c r="D32" t="s">
        <v>77</v>
      </c>
      <c r="E32" s="4">
        <v>177</v>
      </c>
      <c r="F32" s="47" t="s">
        <v>22</v>
      </c>
    </row>
    <row r="33" spans="2:6" x14ac:dyDescent="0.25">
      <c r="C33" s="1" t="s">
        <v>61</v>
      </c>
      <c r="D33" t="s">
        <v>79</v>
      </c>
      <c r="E33" s="4">
        <v>3829.61</v>
      </c>
      <c r="F33" s="47" t="s">
        <v>22</v>
      </c>
    </row>
    <row r="34" spans="2:6" x14ac:dyDescent="0.25">
      <c r="C34" s="1" t="s">
        <v>62</v>
      </c>
      <c r="D34" t="s">
        <v>66</v>
      </c>
      <c r="E34" s="4">
        <v>862.54</v>
      </c>
      <c r="F34" s="47" t="s">
        <v>22</v>
      </c>
    </row>
    <row r="35" spans="2:6" x14ac:dyDescent="0.25">
      <c r="C35" s="1" t="s">
        <v>63</v>
      </c>
      <c r="D35" t="s">
        <v>81</v>
      </c>
      <c r="E35" s="4">
        <v>2992.76</v>
      </c>
      <c r="F35" s="47" t="s">
        <v>22</v>
      </c>
    </row>
    <row r="36" spans="2:6" x14ac:dyDescent="0.25">
      <c r="C36" s="1" t="s">
        <v>64</v>
      </c>
      <c r="D36" t="s">
        <v>82</v>
      </c>
      <c r="E36" s="4">
        <v>1097.22</v>
      </c>
      <c r="F36" s="47" t="s">
        <v>22</v>
      </c>
    </row>
    <row r="37" spans="2:6" x14ac:dyDescent="0.25">
      <c r="C37" s="1" t="s">
        <v>65</v>
      </c>
      <c r="D37" t="s">
        <v>89</v>
      </c>
      <c r="E37" s="4">
        <v>378.15</v>
      </c>
      <c r="F37" s="47" t="s">
        <v>22</v>
      </c>
    </row>
    <row r="38" spans="2:6" x14ac:dyDescent="0.25">
      <c r="C38" s="1" t="s">
        <v>69</v>
      </c>
      <c r="D38" t="s">
        <v>57</v>
      </c>
      <c r="E38" s="4">
        <v>2743.91</v>
      </c>
      <c r="F38" s="18" t="s">
        <v>22</v>
      </c>
    </row>
    <row r="39" spans="2:6" x14ac:dyDescent="0.25">
      <c r="B39" s="1" t="s">
        <v>52</v>
      </c>
      <c r="C39" s="1"/>
      <c r="E39" s="4"/>
      <c r="F39" s="18"/>
    </row>
    <row r="40" spans="2:6" x14ac:dyDescent="0.25">
      <c r="B40" s="1"/>
      <c r="C40" s="1" t="s">
        <v>71</v>
      </c>
      <c r="D40" t="s">
        <v>80</v>
      </c>
      <c r="E40" s="4">
        <v>-568.83000000000004</v>
      </c>
      <c r="F40" s="18" t="s">
        <v>22</v>
      </c>
    </row>
    <row r="41" spans="2:6" x14ac:dyDescent="0.25">
      <c r="C41" s="1" t="s">
        <v>72</v>
      </c>
      <c r="D41" t="s">
        <v>21</v>
      </c>
      <c r="E41" s="4">
        <v>77.5</v>
      </c>
      <c r="F41" s="18" t="s">
        <v>22</v>
      </c>
    </row>
    <row r="42" spans="2:6" x14ac:dyDescent="0.25">
      <c r="C42" s="1" t="s">
        <v>73</v>
      </c>
      <c r="D42" t="s">
        <v>70</v>
      </c>
      <c r="E42" s="4">
        <v>306.3</v>
      </c>
      <c r="F42" s="18" t="s">
        <v>22</v>
      </c>
    </row>
    <row r="43" spans="2:6" x14ac:dyDescent="0.25">
      <c r="C43" s="1" t="s">
        <v>92</v>
      </c>
      <c r="D43" t="s">
        <v>90</v>
      </c>
      <c r="E43" s="4">
        <v>5251.76</v>
      </c>
      <c r="F43" s="18" t="s">
        <v>22</v>
      </c>
    </row>
    <row r="44" spans="2:6" x14ac:dyDescent="0.25">
      <c r="C44" s="1" t="s">
        <v>93</v>
      </c>
      <c r="D44" t="s">
        <v>91</v>
      </c>
      <c r="E44" s="4">
        <v>8752.93</v>
      </c>
      <c r="F44" s="18" t="s">
        <v>22</v>
      </c>
    </row>
    <row r="45" spans="2:6" x14ac:dyDescent="0.25">
      <c r="C45" s="1"/>
      <c r="E45" s="4"/>
      <c r="F45" s="18"/>
    </row>
    <row r="46" spans="2:6" x14ac:dyDescent="0.25">
      <c r="D46" s="29" t="s">
        <v>40</v>
      </c>
      <c r="E46" s="28">
        <f>SUM(E7:E45)</f>
        <v>89481.77999999997</v>
      </c>
      <c r="F46" s="4"/>
    </row>
    <row r="47" spans="2:6" x14ac:dyDescent="0.25">
      <c r="E47" s="4"/>
      <c r="F47" s="4"/>
    </row>
    <row r="48" spans="2:6" x14ac:dyDescent="0.25">
      <c r="E48" s="4"/>
      <c r="F48" s="4"/>
    </row>
    <row r="49" spans="5:6" x14ac:dyDescent="0.25">
      <c r="E49" s="4"/>
      <c r="F49" s="4"/>
    </row>
    <row r="50" spans="5:6" x14ac:dyDescent="0.25">
      <c r="E50" s="4"/>
      <c r="F50" s="4"/>
    </row>
    <row r="51" spans="5:6" x14ac:dyDescent="0.25">
      <c r="E51" s="4"/>
      <c r="F51" s="4"/>
    </row>
    <row r="52" spans="5:6" x14ac:dyDescent="0.25">
      <c r="E52" s="4"/>
      <c r="F52" s="4"/>
    </row>
    <row r="53" spans="5:6" x14ac:dyDescent="0.25">
      <c r="E53" s="4"/>
      <c r="F53" s="4"/>
    </row>
    <row r="54" spans="5:6" x14ac:dyDescent="0.25">
      <c r="E54" s="4"/>
      <c r="F54" s="4"/>
    </row>
    <row r="55" spans="5:6" x14ac:dyDescent="0.25">
      <c r="E55" s="4"/>
      <c r="F55" s="4"/>
    </row>
    <row r="56" spans="5:6" x14ac:dyDescent="0.25">
      <c r="E56" s="4"/>
      <c r="F56" s="4"/>
    </row>
    <row r="57" spans="5:6" x14ac:dyDescent="0.25">
      <c r="E57" s="4"/>
      <c r="F57" s="4"/>
    </row>
    <row r="58" spans="5:6" x14ac:dyDescent="0.25">
      <c r="E58" s="4"/>
      <c r="F58" s="4"/>
    </row>
    <row r="59" spans="5:6" x14ac:dyDescent="0.25">
      <c r="E59" s="4"/>
      <c r="F59" s="4"/>
    </row>
    <row r="60" spans="5:6" x14ac:dyDescent="0.25">
      <c r="E60" s="4"/>
      <c r="F60" s="4"/>
    </row>
    <row r="61" spans="5:6" x14ac:dyDescent="0.25">
      <c r="E61" s="4"/>
      <c r="F61" s="4"/>
    </row>
    <row r="62" spans="5:6" x14ac:dyDescent="0.25">
      <c r="E62" s="4"/>
      <c r="F62" s="4"/>
    </row>
  </sheetData>
  <sheetProtection password="DF4F" sheet="1" objects="1" scenarios="1"/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41" location="'23.'!A1" display="abertura"/>
    <hyperlink ref="F22" location="'6.'!A1" display="abertura"/>
    <hyperlink ref="F23" location="'7.'!A1" display="abertura"/>
    <hyperlink ref="F25" location="'8.'!A1" display="abertura"/>
    <hyperlink ref="F38" location="'21.'!A1" display="abertura"/>
    <hyperlink ref="F29" location="'12.'!A1" display="abertura"/>
    <hyperlink ref="F13" location="'5.'!A1" display="abertura"/>
    <hyperlink ref="F34" location="'17.'!A1" display="abertura"/>
    <hyperlink ref="F34" location="'16.'!A1" display="abertura"/>
    <hyperlink ref="F42" location="'24.'!A1" display="abertura"/>
    <hyperlink ref="F32" location="'15.'!A1" display="abertura"/>
    <hyperlink ref="F14:F20" location="'5.'!A1" display="abertura"/>
    <hyperlink ref="F28" location="'11.'!A1" display="abertura"/>
    <hyperlink ref="F33" location="'16.'!A1" display="abertura"/>
    <hyperlink ref="F35:F36" location="'16.'!A1" display="abertura"/>
    <hyperlink ref="F35" location="'18.'!A1" display="abertura"/>
    <hyperlink ref="F36" location="'19.'!A1" display="abertura"/>
    <hyperlink ref="F40" location="'22.'!A1" display="abertura"/>
    <hyperlink ref="F26" location="'9.'!A1" display="abertura"/>
    <hyperlink ref="F27" location="'10.'!A1" display="abertura"/>
    <hyperlink ref="F30" location="'13.'!A1" display="abertura"/>
    <hyperlink ref="F31" location="'14.'!A1" display="abertura"/>
    <hyperlink ref="F43" location="'25.'!A1" display="abertura"/>
    <hyperlink ref="F44" location="'26.'!A1" display="abertura"/>
    <hyperlink ref="F37" location="'20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01/06/2022 a 30/06/2022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94</v>
      </c>
      <c r="C6" s="34" t="s">
        <v>68</v>
      </c>
      <c r="D6" s="35">
        <v>1748.22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01/06/2022 a 30/06/2022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94</v>
      </c>
      <c r="C6" s="23" t="s">
        <v>68</v>
      </c>
      <c r="D6" s="26">
        <v>378.78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01/06/2022 a 30/06/2022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x14ac:dyDescent="0.25">
      <c r="B6" s="34" t="s">
        <v>94</v>
      </c>
      <c r="C6" s="41" t="s">
        <v>95</v>
      </c>
      <c r="D6" s="27">
        <v>1700</v>
      </c>
      <c r="E6" s="22"/>
      <c r="F6" s="25" t="s">
        <v>41</v>
      </c>
    </row>
    <row r="7" spans="2:7" s="42" customFormat="1" ht="30" x14ac:dyDescent="0.25">
      <c r="B7" s="34" t="s">
        <v>94</v>
      </c>
      <c r="C7" s="41" t="s">
        <v>96</v>
      </c>
      <c r="D7" s="27">
        <v>1700</v>
      </c>
      <c r="E7" s="22" t="s">
        <v>23</v>
      </c>
      <c r="F7" s="22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3400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4"/>
  <sheetViews>
    <sheetView showGridLines="0" topLeftCell="A4" workbookViewId="0">
      <selection activeCell="F16" sqref="F16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01/06/2022 a 30/06/2022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x14ac:dyDescent="0.25">
      <c r="B6" s="32">
        <v>44720</v>
      </c>
      <c r="C6" s="43" t="s">
        <v>97</v>
      </c>
      <c r="D6" s="33">
        <v>337.08</v>
      </c>
      <c r="E6" s="43"/>
      <c r="F6" s="22" t="s">
        <v>41</v>
      </c>
    </row>
    <row r="7" spans="2:7" s="42" customFormat="1" x14ac:dyDescent="0.25">
      <c r="B7" s="32">
        <v>44740</v>
      </c>
      <c r="C7" s="43" t="s">
        <v>98</v>
      </c>
      <c r="D7" s="33">
        <v>786.52</v>
      </c>
      <c r="E7" s="43"/>
      <c r="F7" s="22" t="s">
        <v>41</v>
      </c>
    </row>
    <row r="8" spans="2:7" s="42" customFormat="1" x14ac:dyDescent="0.25">
      <c r="B8" s="32">
        <v>44742</v>
      </c>
      <c r="C8" s="43" t="s">
        <v>99</v>
      </c>
      <c r="D8" s="33">
        <v>168.54</v>
      </c>
      <c r="E8" s="43"/>
      <c r="F8" s="22" t="s">
        <v>41</v>
      </c>
    </row>
    <row r="9" spans="2:7" s="42" customFormat="1" x14ac:dyDescent="0.25">
      <c r="B9" s="32">
        <v>44742</v>
      </c>
      <c r="C9" s="43" t="s">
        <v>100</v>
      </c>
      <c r="D9" s="33">
        <v>112.36</v>
      </c>
      <c r="E9" s="43"/>
      <c r="F9" s="22" t="s">
        <v>41</v>
      </c>
    </row>
    <row r="10" spans="2:7" s="42" customFormat="1" x14ac:dyDescent="0.25">
      <c r="B10" s="32">
        <v>44742</v>
      </c>
      <c r="C10" s="43" t="s">
        <v>101</v>
      </c>
      <c r="D10" s="33">
        <v>1300</v>
      </c>
      <c r="E10" s="43"/>
      <c r="F10" s="22" t="s">
        <v>41</v>
      </c>
    </row>
    <row r="11" spans="2:7" s="42" customFormat="1" x14ac:dyDescent="0.25">
      <c r="B11" s="32">
        <v>44742</v>
      </c>
      <c r="C11" s="43" t="s">
        <v>102</v>
      </c>
      <c r="D11" s="33">
        <v>736.66</v>
      </c>
      <c r="E11" s="43"/>
      <c r="F11" s="22" t="s">
        <v>41</v>
      </c>
    </row>
    <row r="12" spans="2:7" s="42" customFormat="1" x14ac:dyDescent="0.25">
      <c r="B12" s="32">
        <v>44742</v>
      </c>
      <c r="C12" s="43" t="s">
        <v>103</v>
      </c>
      <c r="D12" s="33">
        <v>2888.19</v>
      </c>
      <c r="E12" s="43"/>
      <c r="F12" s="22" t="s">
        <v>41</v>
      </c>
    </row>
    <row r="13" spans="2:7" s="42" customFormat="1" x14ac:dyDescent="0.25">
      <c r="B13" s="32">
        <v>44742</v>
      </c>
      <c r="C13" s="43" t="s">
        <v>104</v>
      </c>
      <c r="D13" s="33">
        <v>1700</v>
      </c>
      <c r="E13" s="43"/>
      <c r="F13" s="22" t="s">
        <v>41</v>
      </c>
    </row>
    <row r="14" spans="2:7" s="42" customFormat="1" x14ac:dyDescent="0.25">
      <c r="B14" s="32">
        <v>44742</v>
      </c>
      <c r="C14" s="43" t="s">
        <v>105</v>
      </c>
      <c r="D14" s="33">
        <v>561.79999999999995</v>
      </c>
      <c r="E14" s="43"/>
      <c r="F14" s="22" t="s">
        <v>41</v>
      </c>
    </row>
    <row r="15" spans="2:7" s="42" customFormat="1" x14ac:dyDescent="0.25">
      <c r="B15" s="32">
        <v>44742</v>
      </c>
      <c r="C15" s="43" t="s">
        <v>106</v>
      </c>
      <c r="D15" s="33">
        <v>1700</v>
      </c>
      <c r="E15" s="43"/>
      <c r="F15" s="22" t="s">
        <v>41</v>
      </c>
    </row>
    <row r="16" spans="2:7" s="42" customFormat="1" x14ac:dyDescent="0.25">
      <c r="B16" s="32">
        <v>44742</v>
      </c>
      <c r="C16" s="43" t="s">
        <v>107</v>
      </c>
      <c r="D16" s="33">
        <v>814.66</v>
      </c>
      <c r="E16" s="22" t="s">
        <v>23</v>
      </c>
      <c r="F16" s="22" t="s">
        <v>41</v>
      </c>
    </row>
    <row r="17" spans="2:4" s="42" customFormat="1" x14ac:dyDescent="0.25">
      <c r="B17" s="44"/>
      <c r="D17" s="45"/>
    </row>
    <row r="18" spans="2:4" s="42" customFormat="1" x14ac:dyDescent="0.25">
      <c r="B18" s="44"/>
      <c r="C18" s="46" t="s">
        <v>39</v>
      </c>
      <c r="D18" s="45">
        <f>SUM(D6:D17)</f>
        <v>11105.81</v>
      </c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</sheetData>
  <sheetProtection password="DF4F" sheet="1" objects="1" scenarios="1"/>
  <hyperlinks>
    <hyperlink ref="E16" location="Razão!A1" display="retorna"/>
    <hyperlink ref="F6" r:id="rId1"/>
    <hyperlink ref="F7:F16" r:id="rId2" display="docto."/>
    <hyperlink ref="F7" r:id="rId3"/>
    <hyperlink ref="F8" r:id="rId4"/>
    <hyperlink ref="F9" r:id="rId5"/>
    <hyperlink ref="F10" r:id="rId6"/>
    <hyperlink ref="F11" r:id="rId7"/>
    <hyperlink ref="F12" r:id="rId8"/>
    <hyperlink ref="F13" r:id="rId9"/>
    <hyperlink ref="F14" r:id="rId10"/>
    <hyperlink ref="F15" r:id="rId11"/>
    <hyperlink ref="F16" r:id="rId12"/>
  </hyperlinks>
  <pageMargins left="0.511811024" right="0.511811024" top="0.78740157499999996" bottom="0.78740157499999996" header="0.31496062000000002" footer="0.31496062000000002"/>
  <pageSetup paperSize="9" orientation="portrait" r:id="rId1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E13" sqref="E13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01/06/2022 a 30/06/2022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94</v>
      </c>
      <c r="C6" s="23" t="s">
        <v>42</v>
      </c>
      <c r="D6" s="26">
        <v>2190</v>
      </c>
      <c r="E6" s="23"/>
      <c r="F6" s="22" t="s">
        <v>41</v>
      </c>
    </row>
    <row r="7" spans="2:7" x14ac:dyDescent="0.25">
      <c r="B7" s="34" t="s">
        <v>94</v>
      </c>
      <c r="C7" s="23" t="s">
        <v>43</v>
      </c>
      <c r="D7" s="26">
        <v>2190</v>
      </c>
      <c r="E7" s="23"/>
      <c r="F7" s="22" t="s">
        <v>41</v>
      </c>
    </row>
    <row r="8" spans="2:7" x14ac:dyDescent="0.25">
      <c r="B8" s="34" t="s">
        <v>94</v>
      </c>
      <c r="C8" s="23" t="s">
        <v>44</v>
      </c>
      <c r="D8" s="26">
        <v>12367</v>
      </c>
      <c r="E8" s="23"/>
      <c r="F8" s="22" t="s">
        <v>41</v>
      </c>
    </row>
    <row r="9" spans="2:7" x14ac:dyDescent="0.25">
      <c r="B9" s="34" t="s">
        <v>94</v>
      </c>
      <c r="C9" s="23" t="s">
        <v>45</v>
      </c>
      <c r="D9" s="26">
        <v>6361</v>
      </c>
      <c r="E9" s="25"/>
      <c r="F9" s="22" t="s">
        <v>41</v>
      </c>
    </row>
    <row r="10" spans="2:7" x14ac:dyDescent="0.25">
      <c r="B10" s="34" t="s">
        <v>94</v>
      </c>
      <c r="C10" s="23" t="s">
        <v>53</v>
      </c>
      <c r="D10" s="26">
        <v>2190</v>
      </c>
      <c r="E10" s="25"/>
      <c r="F10" s="22" t="s">
        <v>41</v>
      </c>
    </row>
    <row r="11" spans="2:7" x14ac:dyDescent="0.25">
      <c r="B11" s="34" t="s">
        <v>94</v>
      </c>
      <c r="C11" s="23" t="s">
        <v>54</v>
      </c>
      <c r="D11" s="26">
        <v>2190</v>
      </c>
      <c r="E11" s="25"/>
      <c r="F11" s="22" t="s">
        <v>41</v>
      </c>
    </row>
    <row r="12" spans="2:7" x14ac:dyDescent="0.25">
      <c r="B12" s="34" t="s">
        <v>94</v>
      </c>
      <c r="C12" s="23" t="s">
        <v>55</v>
      </c>
      <c r="D12" s="26">
        <v>2190</v>
      </c>
      <c r="E12" s="25"/>
      <c r="F12" s="22" t="s">
        <v>41</v>
      </c>
    </row>
    <row r="13" spans="2:7" x14ac:dyDescent="0.25">
      <c r="B13" s="34" t="s">
        <v>94</v>
      </c>
      <c r="C13" s="23" t="s">
        <v>78</v>
      </c>
      <c r="D13" s="26">
        <v>4000</v>
      </c>
      <c r="E13" s="25" t="s">
        <v>23</v>
      </c>
      <c r="F13" s="22" t="s">
        <v>41</v>
      </c>
    </row>
    <row r="14" spans="2:7" x14ac:dyDescent="0.25">
      <c r="B14" s="2"/>
      <c r="D14" s="4"/>
    </row>
    <row r="15" spans="2:7" x14ac:dyDescent="0.25">
      <c r="B15" s="2"/>
      <c r="C15" s="24" t="s">
        <v>39</v>
      </c>
      <c r="D15" s="4">
        <f>SUM(D6:D14)</f>
        <v>33678</v>
      </c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13" location="Razão!A1" display="retorna"/>
    <hyperlink ref="F6" r:id="rId1"/>
    <hyperlink ref="F7:F13" r:id="rId2" display="docto."/>
    <hyperlink ref="F7" r:id="rId3"/>
    <hyperlink ref="F8" r:id="rId4"/>
    <hyperlink ref="F9" r:id="rId5"/>
    <hyperlink ref="F10" r:id="rId6"/>
    <hyperlink ref="F11" r:id="rId7"/>
    <hyperlink ref="F12" r:id="rId8"/>
    <hyperlink ref="F13" r:id="rId9"/>
  </hyperlinks>
  <pageMargins left="0.511811024" right="0.511811024" top="0.78740157499999996" bottom="0.78740157499999996" header="0.31496062000000002" footer="0.31496062000000002"/>
  <pageSetup paperSize="9" orientation="portrait" r:id="rId1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01/06/2022 a 30/06/2022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94</v>
      </c>
      <c r="C6" s="23" t="s">
        <v>47</v>
      </c>
      <c r="D6" s="26">
        <v>2901.12</v>
      </c>
      <c r="E6" s="25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2901.12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01/06/2022 a 30/06/2022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94</v>
      </c>
      <c r="C6" s="23" t="s">
        <v>48</v>
      </c>
      <c r="D6" s="26">
        <v>6735.6</v>
      </c>
      <c r="E6" s="25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6735.6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01/06/2022 a 30/06/2022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44713</v>
      </c>
      <c r="C6" s="23" t="s">
        <v>108</v>
      </c>
      <c r="D6" s="26">
        <v>1800</v>
      </c>
      <c r="E6" s="25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1800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01/06/2022 a 30/06/2022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44725</v>
      </c>
      <c r="C6" s="43" t="s">
        <v>109</v>
      </c>
      <c r="D6" s="27">
        <v>83.7</v>
      </c>
      <c r="E6" s="25"/>
      <c r="F6" s="22" t="s">
        <v>41</v>
      </c>
    </row>
    <row r="7" spans="2:7" x14ac:dyDescent="0.25">
      <c r="B7" s="32">
        <v>44733</v>
      </c>
      <c r="C7" s="43" t="s">
        <v>110</v>
      </c>
      <c r="D7" s="27">
        <v>334.8</v>
      </c>
      <c r="E7" s="25" t="s">
        <v>23</v>
      </c>
      <c r="F7" s="22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418.5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01/06/2022 a 30/06/2022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48">
        <v>44720</v>
      </c>
      <c r="C6" s="49" t="s">
        <v>111</v>
      </c>
      <c r="D6" s="27">
        <v>300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300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01/06/2022 a 30/06/2022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44734</v>
      </c>
      <c r="C6" s="40" t="s">
        <v>112</v>
      </c>
      <c r="D6" s="27">
        <v>368.85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368.85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01/06/2022 a 30/06/2022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44727</v>
      </c>
      <c r="C6" s="40" t="s">
        <v>113</v>
      </c>
      <c r="D6" s="27">
        <v>261.92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261.92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8" sqref="F8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01/06/2022 a 30/06/2022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14"/>
      <c r="C6" s="14"/>
      <c r="D6" s="14"/>
      <c r="E6" s="13"/>
      <c r="F6" s="13"/>
    </row>
    <row r="7" spans="2:7" ht="30" x14ac:dyDescent="0.25">
      <c r="B7" s="32">
        <v>44719</v>
      </c>
      <c r="C7" s="40" t="s">
        <v>114</v>
      </c>
      <c r="D7" s="27">
        <v>88.78</v>
      </c>
      <c r="E7" s="22"/>
      <c r="F7" s="22" t="s">
        <v>41</v>
      </c>
    </row>
    <row r="8" spans="2:7" ht="30" x14ac:dyDescent="0.25">
      <c r="B8" s="32">
        <v>44741</v>
      </c>
      <c r="C8" s="40" t="s">
        <v>114</v>
      </c>
      <c r="D8" s="27">
        <v>88.78</v>
      </c>
      <c r="E8" s="22" t="s">
        <v>23</v>
      </c>
      <c r="F8" s="22" t="s">
        <v>41</v>
      </c>
    </row>
    <row r="9" spans="2:7" x14ac:dyDescent="0.25">
      <c r="B9" s="2"/>
      <c r="D9" s="4"/>
    </row>
    <row r="10" spans="2:7" x14ac:dyDescent="0.25">
      <c r="B10" s="2"/>
      <c r="C10" s="24" t="s">
        <v>39</v>
      </c>
      <c r="D10" s="4">
        <f>SUM(D7:D9)</f>
        <v>177.56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E8" location="Razão!A1" display="retorna"/>
    <hyperlink ref="F7" r:id="rId1"/>
    <hyperlink ref="F8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01/06/2022 a 30/06/2022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44713</v>
      </c>
      <c r="C6" s="40" t="s">
        <v>115</v>
      </c>
      <c r="D6" s="27">
        <v>60</v>
      </c>
      <c r="E6" s="22"/>
      <c r="F6" s="22" t="s">
        <v>41</v>
      </c>
    </row>
    <row r="7" spans="2:7" ht="30" x14ac:dyDescent="0.25">
      <c r="B7" s="32">
        <v>44732</v>
      </c>
      <c r="C7" s="40" t="s">
        <v>116</v>
      </c>
      <c r="D7" s="27">
        <v>246.57</v>
      </c>
      <c r="E7" s="22" t="s">
        <v>23</v>
      </c>
      <c r="F7" s="22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306.57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01/06/2022 a 30/06/2022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44722</v>
      </c>
      <c r="C6" s="31" t="s">
        <v>117</v>
      </c>
      <c r="D6" s="33">
        <v>177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177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12" sqref="F12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01/06/2022 a 30/06/2022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44726</v>
      </c>
      <c r="C6" s="31" t="s">
        <v>118</v>
      </c>
      <c r="D6" s="33">
        <v>207.62</v>
      </c>
      <c r="E6" s="22"/>
      <c r="F6" s="22" t="s">
        <v>41</v>
      </c>
    </row>
    <row r="7" spans="2:7" x14ac:dyDescent="0.25">
      <c r="B7" s="32">
        <v>44727</v>
      </c>
      <c r="C7" s="31" t="s">
        <v>119</v>
      </c>
      <c r="D7" s="33">
        <v>104.8</v>
      </c>
      <c r="E7" s="22"/>
      <c r="F7" s="22" t="s">
        <v>41</v>
      </c>
    </row>
    <row r="8" spans="2:7" x14ac:dyDescent="0.25">
      <c r="B8" s="32">
        <v>44733</v>
      </c>
      <c r="C8" s="31" t="s">
        <v>120</v>
      </c>
      <c r="D8" s="33">
        <v>140</v>
      </c>
      <c r="E8" s="22"/>
      <c r="F8" s="22" t="s">
        <v>41</v>
      </c>
    </row>
    <row r="9" spans="2:7" x14ac:dyDescent="0.25">
      <c r="B9" s="32">
        <v>44734</v>
      </c>
      <c r="C9" s="31" t="s">
        <v>121</v>
      </c>
      <c r="D9" s="33">
        <v>87.39</v>
      </c>
      <c r="E9" s="22"/>
      <c r="F9" s="22" t="s">
        <v>41</v>
      </c>
    </row>
    <row r="10" spans="2:7" x14ac:dyDescent="0.25">
      <c r="B10" s="32">
        <v>44735</v>
      </c>
      <c r="C10" s="31" t="s">
        <v>122</v>
      </c>
      <c r="D10" s="33">
        <v>2677</v>
      </c>
      <c r="E10" s="22"/>
      <c r="F10" s="22" t="s">
        <v>41</v>
      </c>
    </row>
    <row r="11" spans="2:7" x14ac:dyDescent="0.25">
      <c r="B11" s="32">
        <v>44740</v>
      </c>
      <c r="C11" s="31" t="s">
        <v>123</v>
      </c>
      <c r="D11" s="33">
        <v>159.80000000000001</v>
      </c>
      <c r="E11" s="22"/>
      <c r="F11" s="22" t="s">
        <v>41</v>
      </c>
    </row>
    <row r="12" spans="2:7" x14ac:dyDescent="0.25">
      <c r="B12" s="32">
        <v>44740</v>
      </c>
      <c r="C12" s="31" t="s">
        <v>124</v>
      </c>
      <c r="D12" s="33">
        <v>453</v>
      </c>
      <c r="E12" s="22" t="s">
        <v>23</v>
      </c>
      <c r="F12" s="22" t="s">
        <v>41</v>
      </c>
    </row>
    <row r="13" spans="2:7" x14ac:dyDescent="0.25">
      <c r="B13" s="37"/>
      <c r="C13" s="36"/>
      <c r="D13" s="38"/>
      <c r="E13" s="39"/>
      <c r="F13" s="39"/>
    </row>
    <row r="14" spans="2:7" x14ac:dyDescent="0.25">
      <c r="B14" s="2"/>
      <c r="C14" s="24" t="s">
        <v>39</v>
      </c>
      <c r="D14" s="4">
        <f>SUM(D6:D13)</f>
        <v>3829.61</v>
      </c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12" location="Razão!A1" display="retorna"/>
    <hyperlink ref="F6" r:id="rId1"/>
    <hyperlink ref="F7:F12" r:id="rId2" display="docto."/>
    <hyperlink ref="F7" r:id="rId3"/>
    <hyperlink ref="F8" r:id="rId4"/>
    <hyperlink ref="F9" r:id="rId5"/>
    <hyperlink ref="F10" r:id="rId6"/>
    <hyperlink ref="F11" r:id="rId7"/>
    <hyperlink ref="F12" r:id="rId8"/>
  </hyperlinks>
  <pageMargins left="0.511811024" right="0.511811024" top="0.78740157499999996" bottom="0.78740157499999996" header="0.31496062000000002" footer="0.31496062000000002"/>
  <pageSetup paperSize="9" orientation="portrait" r:id="rId9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12" sqref="F12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01/06/2022 a 30/06/2022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44727</v>
      </c>
      <c r="C6" s="31" t="s">
        <v>125</v>
      </c>
      <c r="D6" s="33">
        <v>195</v>
      </c>
      <c r="E6" s="22"/>
      <c r="F6" s="22" t="s">
        <v>41</v>
      </c>
    </row>
    <row r="7" spans="2:7" x14ac:dyDescent="0.25">
      <c r="B7" s="32">
        <v>44732</v>
      </c>
      <c r="C7" s="31" t="s">
        <v>126</v>
      </c>
      <c r="D7" s="33">
        <v>118.47</v>
      </c>
      <c r="E7" s="22"/>
      <c r="F7" s="22" t="s">
        <v>41</v>
      </c>
    </row>
    <row r="8" spans="2:7" x14ac:dyDescent="0.25">
      <c r="B8" s="32">
        <v>44734</v>
      </c>
      <c r="C8" s="31" t="s">
        <v>127</v>
      </c>
      <c r="D8" s="33">
        <v>75.099999999999994</v>
      </c>
      <c r="E8" s="22"/>
      <c r="F8" s="22" t="s">
        <v>41</v>
      </c>
    </row>
    <row r="9" spans="2:7" x14ac:dyDescent="0.25">
      <c r="B9" s="32">
        <v>44736</v>
      </c>
      <c r="C9" s="31" t="s">
        <v>128</v>
      </c>
      <c r="D9" s="33">
        <v>159.99</v>
      </c>
      <c r="E9" s="22"/>
      <c r="F9" s="22" t="s">
        <v>41</v>
      </c>
    </row>
    <row r="10" spans="2:7" x14ac:dyDescent="0.25">
      <c r="B10" s="32">
        <v>44736</v>
      </c>
      <c r="C10" s="31" t="s">
        <v>126</v>
      </c>
      <c r="D10" s="33">
        <v>118.47</v>
      </c>
      <c r="E10" s="22"/>
      <c r="F10" s="22" t="s">
        <v>41</v>
      </c>
    </row>
    <row r="11" spans="2:7" x14ac:dyDescent="0.25">
      <c r="B11" s="32">
        <v>44740</v>
      </c>
      <c r="C11" s="31" t="s">
        <v>129</v>
      </c>
      <c r="D11" s="33">
        <v>-236.94</v>
      </c>
      <c r="E11" s="22"/>
      <c r="F11" s="22" t="s">
        <v>41</v>
      </c>
    </row>
    <row r="12" spans="2:7" ht="30" x14ac:dyDescent="0.25">
      <c r="B12" s="32">
        <v>44741</v>
      </c>
      <c r="C12" s="31" t="s">
        <v>130</v>
      </c>
      <c r="D12" s="33">
        <v>432.45</v>
      </c>
      <c r="E12" s="22" t="s">
        <v>23</v>
      </c>
      <c r="F12" s="22" t="s">
        <v>41</v>
      </c>
    </row>
    <row r="13" spans="2:7" x14ac:dyDescent="0.25">
      <c r="B13" s="37"/>
      <c r="C13" s="36"/>
      <c r="D13" s="38"/>
      <c r="E13" s="39"/>
      <c r="F13" s="39"/>
    </row>
    <row r="14" spans="2:7" x14ac:dyDescent="0.25">
      <c r="B14" s="2"/>
      <c r="C14" s="24" t="s">
        <v>39</v>
      </c>
      <c r="D14" s="4">
        <f>SUM(D6:D13)</f>
        <v>862.54000000000008</v>
      </c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12" location="Razão!A1" display="retorna"/>
    <hyperlink ref="F6:F12" r:id="rId1" display="docto."/>
    <hyperlink ref="F6" r:id="rId2"/>
    <hyperlink ref="F7" r:id="rId3"/>
    <hyperlink ref="F8" r:id="rId4"/>
    <hyperlink ref="F9" r:id="rId5"/>
    <hyperlink ref="F10" r:id="rId6"/>
    <hyperlink ref="F11" r:id="rId7"/>
    <hyperlink ref="F12" r:id="rId8"/>
  </hyperlinks>
  <pageMargins left="0.511811024" right="0.511811024" top="0.78740157499999996" bottom="0.78740157499999996" header="0.31496062000000002" footer="0.31496062000000002"/>
  <pageSetup paperSize="9" orientation="portrait" r:id="rId9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01/06/2022 a 30/06/2022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44727</v>
      </c>
      <c r="C6" s="31" t="s">
        <v>131</v>
      </c>
      <c r="D6" s="33">
        <v>2992.76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2992.76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01/06/2022 a 30/06/2022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1.5" customHeight="1" x14ac:dyDescent="0.25">
      <c r="B6" s="50">
        <v>44741</v>
      </c>
      <c r="C6" s="31" t="s">
        <v>132</v>
      </c>
      <c r="D6" s="33">
        <v>1097.22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1097.22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7"/>
  <sheetViews>
    <sheetView showGridLines="0" workbookViewId="0">
      <selection activeCell="F7" sqref="F7:F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01/06/2022 a 30/06/2022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44742</v>
      </c>
      <c r="C6" s="31" t="s">
        <v>133</v>
      </c>
      <c r="D6" s="33">
        <v>15.25</v>
      </c>
      <c r="E6" s="22"/>
      <c r="F6" s="22" t="s">
        <v>41</v>
      </c>
    </row>
    <row r="7" spans="2:7" x14ac:dyDescent="0.25">
      <c r="B7" s="32">
        <v>44742</v>
      </c>
      <c r="C7" s="31" t="s">
        <v>134</v>
      </c>
      <c r="D7" s="33">
        <v>37.49</v>
      </c>
      <c r="E7" s="22"/>
      <c r="F7" s="22" t="s">
        <v>41</v>
      </c>
    </row>
    <row r="8" spans="2:7" x14ac:dyDescent="0.25">
      <c r="B8" s="32">
        <v>44742</v>
      </c>
      <c r="C8" s="31" t="s">
        <v>135</v>
      </c>
      <c r="D8" s="33">
        <v>192.91</v>
      </c>
      <c r="E8" s="22"/>
      <c r="F8" s="22" t="s">
        <v>41</v>
      </c>
    </row>
    <row r="9" spans="2:7" x14ac:dyDescent="0.25">
      <c r="B9" s="32">
        <v>44742</v>
      </c>
      <c r="C9" s="31" t="s">
        <v>136</v>
      </c>
      <c r="D9" s="33">
        <v>132.5</v>
      </c>
      <c r="E9" s="22" t="s">
        <v>23</v>
      </c>
      <c r="F9" s="22" t="s">
        <v>41</v>
      </c>
    </row>
    <row r="10" spans="2:7" x14ac:dyDescent="0.25">
      <c r="B10" s="37"/>
      <c r="C10" s="36"/>
      <c r="D10" s="38"/>
      <c r="E10" s="39"/>
      <c r="F10" s="39"/>
    </row>
    <row r="11" spans="2:7" x14ac:dyDescent="0.25">
      <c r="B11" s="2"/>
      <c r="C11" s="24" t="s">
        <v>39</v>
      </c>
      <c r="D11" s="4">
        <f>SUM(D6:D10)</f>
        <v>378.15</v>
      </c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</sheetData>
  <sheetProtection password="DF4F" sheet="1" objects="1" scenarios="1"/>
  <hyperlinks>
    <hyperlink ref="E9" location="Razão!A1" display="retorna"/>
    <hyperlink ref="F6" r:id="rId1"/>
    <hyperlink ref="F7:F9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01/06/2022 a 30/06/2022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44742</v>
      </c>
      <c r="C6" s="31" t="s">
        <v>58</v>
      </c>
      <c r="D6" s="33">
        <v>2374.9299999999998</v>
      </c>
      <c r="E6" s="22"/>
      <c r="F6" s="22" t="s">
        <v>41</v>
      </c>
    </row>
    <row r="7" spans="2:7" ht="30" x14ac:dyDescent="0.25">
      <c r="B7" s="32">
        <v>44742</v>
      </c>
      <c r="C7" s="31" t="s">
        <v>59</v>
      </c>
      <c r="D7" s="33">
        <v>368.98</v>
      </c>
      <c r="E7" s="22" t="s">
        <v>23</v>
      </c>
      <c r="F7" s="22" t="s">
        <v>41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39</v>
      </c>
      <c r="D9" s="4">
        <f>SUM(D6:D8)</f>
        <v>2743.91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F7" sqref="F7:F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01/06/2022 a 30/06/2022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44720</v>
      </c>
      <c r="C6" s="31" t="s">
        <v>137</v>
      </c>
      <c r="D6" s="33">
        <v>-170.5</v>
      </c>
      <c r="E6" s="22"/>
      <c r="F6" s="22" t="s">
        <v>41</v>
      </c>
    </row>
    <row r="7" spans="2:7" ht="15" customHeight="1" x14ac:dyDescent="0.25">
      <c r="B7" s="32">
        <v>44733</v>
      </c>
      <c r="C7" s="31" t="s">
        <v>138</v>
      </c>
      <c r="D7" s="33">
        <v>-291.66000000000003</v>
      </c>
      <c r="E7" s="22"/>
      <c r="F7" s="22" t="s">
        <v>41</v>
      </c>
    </row>
    <row r="8" spans="2:7" ht="15" customHeight="1" x14ac:dyDescent="0.25">
      <c r="B8" s="32">
        <v>44742</v>
      </c>
      <c r="C8" s="31" t="s">
        <v>139</v>
      </c>
      <c r="D8" s="33">
        <v>-106.67</v>
      </c>
      <c r="E8" s="22" t="s">
        <v>23</v>
      </c>
      <c r="F8" s="22" t="s">
        <v>41</v>
      </c>
    </row>
    <row r="9" spans="2:7" x14ac:dyDescent="0.25">
      <c r="B9" s="37"/>
      <c r="C9" s="36"/>
      <c r="D9" s="38"/>
      <c r="E9" s="39"/>
      <c r="F9" s="39"/>
    </row>
    <row r="10" spans="2:7" x14ac:dyDescent="0.25">
      <c r="B10" s="2"/>
      <c r="C10" s="24" t="s">
        <v>39</v>
      </c>
      <c r="D10" s="4">
        <f>SUM(D6:D9)</f>
        <v>-568.83000000000004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8" location="Razão!A1" display="retorna"/>
    <hyperlink ref="F6" r:id="rId1"/>
    <hyperlink ref="F7:F8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I26" sqref="I2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01/06/2022 a 30/06/2022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44713</v>
      </c>
      <c r="C6" s="31" t="s">
        <v>83</v>
      </c>
      <c r="D6" s="33">
        <v>32.5</v>
      </c>
      <c r="E6" s="22"/>
      <c r="F6" s="22" t="s">
        <v>41</v>
      </c>
    </row>
    <row r="7" spans="2:7" ht="15" customHeight="1" x14ac:dyDescent="0.25">
      <c r="B7" s="32">
        <v>44718</v>
      </c>
      <c r="C7" s="31" t="s">
        <v>46</v>
      </c>
      <c r="D7" s="33">
        <v>2.5</v>
      </c>
      <c r="E7" s="22"/>
      <c r="F7" s="22" t="s">
        <v>41</v>
      </c>
    </row>
    <row r="8" spans="2:7" ht="15" customHeight="1" x14ac:dyDescent="0.25">
      <c r="B8" s="32">
        <v>44719</v>
      </c>
      <c r="C8" s="31" t="s">
        <v>46</v>
      </c>
      <c r="D8" s="33">
        <v>12.5</v>
      </c>
      <c r="E8" s="22"/>
      <c r="F8" s="22" t="s">
        <v>41</v>
      </c>
    </row>
    <row r="9" spans="2:7" ht="15" customHeight="1" x14ac:dyDescent="0.25">
      <c r="B9" s="32">
        <v>44727</v>
      </c>
      <c r="C9" s="31" t="s">
        <v>46</v>
      </c>
      <c r="D9" s="33">
        <v>12.5</v>
      </c>
      <c r="E9" s="22"/>
      <c r="F9" s="22" t="s">
        <v>41</v>
      </c>
    </row>
    <row r="10" spans="2:7" ht="15" customHeight="1" x14ac:dyDescent="0.25">
      <c r="B10" s="32">
        <v>44740</v>
      </c>
      <c r="C10" s="31" t="s">
        <v>46</v>
      </c>
      <c r="D10" s="33">
        <v>7.5</v>
      </c>
      <c r="E10" s="22"/>
      <c r="F10" s="22" t="s">
        <v>41</v>
      </c>
    </row>
    <row r="11" spans="2:7" ht="15" customHeight="1" x14ac:dyDescent="0.25">
      <c r="B11" s="32">
        <v>44741</v>
      </c>
      <c r="C11" s="31" t="s">
        <v>46</v>
      </c>
      <c r="D11" s="33">
        <v>5</v>
      </c>
      <c r="E11" s="22"/>
      <c r="F11" s="22" t="s">
        <v>41</v>
      </c>
    </row>
    <row r="12" spans="2:7" ht="15" customHeight="1" x14ac:dyDescent="0.25">
      <c r="B12" s="32">
        <v>44742</v>
      </c>
      <c r="C12" s="31" t="s">
        <v>46</v>
      </c>
      <c r="D12" s="33">
        <v>5</v>
      </c>
      <c r="E12" s="22" t="s">
        <v>23</v>
      </c>
      <c r="F12" s="22" t="s">
        <v>41</v>
      </c>
    </row>
    <row r="13" spans="2:7" x14ac:dyDescent="0.25">
      <c r="B13" s="37"/>
      <c r="C13" s="36"/>
      <c r="D13" s="38"/>
      <c r="E13" s="39"/>
      <c r="F13" s="39"/>
    </row>
    <row r="14" spans="2:7" x14ac:dyDescent="0.25">
      <c r="B14" s="2"/>
      <c r="C14" s="24" t="s">
        <v>39</v>
      </c>
      <c r="D14" s="4">
        <f>SUM(D6:D13)</f>
        <v>77.5</v>
      </c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12" location="Razão!A1" display="retorna"/>
    <hyperlink ref="F6" r:id="rId1"/>
    <hyperlink ref="F7:F12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01/06/2022 a 30/06/2022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44742</v>
      </c>
      <c r="C6" s="31" t="s">
        <v>67</v>
      </c>
      <c r="D6" s="33">
        <v>306.3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306.3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01/06/2022 a 30/06/2022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44742</v>
      </c>
      <c r="C6" s="31" t="s">
        <v>140</v>
      </c>
      <c r="D6" s="33">
        <v>5251.76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5251.76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B6" sqref="B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01/06/2022 a 30/06/2022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44742</v>
      </c>
      <c r="C6" s="31" t="s">
        <v>141</v>
      </c>
      <c r="D6" s="33">
        <v>8752.93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8752.93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27</vt:i4>
      </vt:variant>
      <vt:variant>
        <vt:lpstr>Intervalos nomeados</vt:lpstr>
      </vt:variant>
      <vt:variant>
        <vt:i4>1</vt:i4>
      </vt:variant>
    </vt:vector>
  </HeadingPairs>
  <TitlesOfParts>
    <vt:vector size="28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22.</vt:lpstr>
      <vt:lpstr>23.</vt:lpstr>
      <vt:lpstr>24.</vt:lpstr>
      <vt:lpstr>25.</vt:lpstr>
      <vt:lpstr>26.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2022-08-30T12:17:33Z</cp:lastPrinted>
  <dcterms:created xsi:type="dcterms:W3CDTF">2018-05-09T11:51:48Z</dcterms:created>
  <dcterms:modified xsi:type="dcterms:W3CDTF">2022-11-30T13:47:56Z</dcterms:modified>
</cp:coreProperties>
</file>