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22" r:id="rId12"/>
    <sheet name="12." sheetId="77" r:id="rId13"/>
    <sheet name="13." sheetId="107" r:id="rId14"/>
    <sheet name="14." sheetId="84" r:id="rId15"/>
    <sheet name="15." sheetId="125" r:id="rId16"/>
    <sheet name="16." sheetId="126" r:id="rId17"/>
    <sheet name="17." sheetId="108" r:id="rId18"/>
    <sheet name="18." sheetId="109" r:id="rId19"/>
    <sheet name="19." sheetId="128" r:id="rId20"/>
    <sheet name="20." sheetId="129" r:id="rId21"/>
    <sheet name="21." sheetId="130" r:id="rId22"/>
    <sheet name="22." sheetId="131" r:id="rId23"/>
    <sheet name="23." sheetId="132" r:id="rId24"/>
  </sheets>
  <definedNames>
    <definedName name="_xlnm.Print_Area" localSheetId="0">RAZÃO!$A$1:$G$43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32" l="1"/>
  <c r="B4" i="132"/>
  <c r="D8" i="131"/>
  <c r="B4" i="131"/>
  <c r="D8" i="130"/>
  <c r="B4" i="130"/>
  <c r="D8" i="129"/>
  <c r="B4" i="129"/>
  <c r="D11" i="128"/>
  <c r="B4" i="128"/>
  <c r="D9" i="6"/>
  <c r="D8" i="6"/>
  <c r="E10" i="1"/>
  <c r="E11" i="1"/>
  <c r="D8" i="125" l="1"/>
  <c r="D9" i="126" l="1"/>
  <c r="B4" i="126"/>
  <c r="B4" i="125"/>
  <c r="D11" i="77" l="1"/>
  <c r="D8" i="122" l="1"/>
  <c r="B4" i="122"/>
  <c r="D9" i="108" l="1"/>
  <c r="D8" i="107"/>
  <c r="D11" i="109" l="1"/>
  <c r="B4" i="109"/>
  <c r="B4" i="108"/>
  <c r="B4" i="107" l="1"/>
  <c r="D8" i="103"/>
  <c r="B4" i="103"/>
  <c r="D8" i="102" l="1"/>
  <c r="B4" i="102"/>
  <c r="D8" i="84" l="1"/>
  <c r="B4" i="84"/>
  <c r="B4" i="77" l="1"/>
  <c r="D14" i="6" l="1"/>
  <c r="E45" i="1" s="1"/>
  <c r="B4" i="29" l="1"/>
  <c r="B4" i="28"/>
  <c r="B4" i="27"/>
  <c r="B4" i="24"/>
  <c r="B4" i="6"/>
  <c r="B4" i="5"/>
  <c r="B4" i="4"/>
  <c r="B4" i="2"/>
  <c r="D11" i="29" l="1"/>
  <c r="D8" i="28"/>
  <c r="D8" i="27"/>
  <c r="D15" i="24" l="1"/>
  <c r="D9" i="5" l="1"/>
  <c r="E43" i="1" l="1"/>
</calcChain>
</file>

<file path=xl/sharedStrings.xml><?xml version="1.0" encoding="utf-8"?>
<sst xmlns="http://schemas.openxmlformats.org/spreadsheetml/2006/main" count="412" uniqueCount="130">
  <si>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</si>
  <si>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</si>
  <si>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</si>
  <si>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</si>
  <si>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</si>
  <si>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</si>
  <si>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</si>
  <si>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</si>
  <si>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</si>
  <si>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</si>
  <si>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</si>
  <si>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</si>
  <si>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</si>
  <si>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</si>
  <si>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</si>
  <si>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</si>
  <si>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</si>
  <si>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</si>
  <si>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</si>
  <si>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</si>
  <si>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</si>
  <si>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</si>
  <si>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</si>
  <si>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</si>
  <si>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</si>
  <si>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</si>
  <si>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</si>
  <si>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</si>
  <si>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</si>
  <si>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</si>
  <si>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</si>
  <si>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</si>
  <si>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</si>
  <si>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</si>
  <si>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</si>
  <si>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</si>
  <si>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</si>
  <si>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</si>
  <si>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</si>
  <si>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</si>
  <si>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</si>
  <si>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</si>
  <si>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</si>
  <si>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</si>
  <si>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</si>
  <si>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</si>
  <si>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>Nelson Kiyoshi Hisatsuga</t>
  </si>
  <si>
    <t>DESPESAS/RECEITAS FINANCEIRAS</t>
  </si>
  <si>
    <t>Honorarios Conselho Fiscal Nelson Kiyoshi Hisatsuga</t>
  </si>
  <si>
    <t>Depreciação</t>
  </si>
  <si>
    <t>Depreciação - Imoveis</t>
  </si>
  <si>
    <t>15.</t>
  </si>
  <si>
    <t>16.</t>
  </si>
  <si>
    <t>17.</t>
  </si>
  <si>
    <t>18.</t>
  </si>
  <si>
    <t xml:space="preserve">Devido s/receita operacional d/mes </t>
  </si>
  <si>
    <t>IRRF  s/ Aplicações Financeiras</t>
  </si>
  <si>
    <t>Jefferson Henrique Rosseti</t>
  </si>
  <si>
    <t>Honorarios Diretoria Jefferson Henrique Rosseti</t>
  </si>
  <si>
    <t>Salua Kairuz Manoel</t>
  </si>
  <si>
    <t>Manutenção e Conservação de Imoveis</t>
  </si>
  <si>
    <t>Honorarios Conselho Fiscal Saula Kairuz Manoel</t>
  </si>
  <si>
    <t>Encargos s/ Tributos Vencidos</t>
  </si>
  <si>
    <t>VR. A SER PAGO REF. FERNANDA CILIA MARAFÃO BRUNETTI</t>
  </si>
  <si>
    <t>VR. A SER PAGO REF. ALINE MARIA PEREIRA</t>
  </si>
  <si>
    <t>VR. A SER PAGO REF. INDIAMARA MOURA SIQUEIRA</t>
  </si>
  <si>
    <t>VR. A SER PAGO REF. STEYCE CHAVES GOMES</t>
  </si>
  <si>
    <t>Honorarios Conselho Fiscal Mario Zafallon Junior</t>
  </si>
  <si>
    <t>check</t>
  </si>
  <si>
    <t>Mario Zafallon Junior</t>
  </si>
  <si>
    <t>CSLL</t>
  </si>
  <si>
    <t>IRPJ</t>
  </si>
  <si>
    <t>Despesas Copa/Cozinha/Mat. Limpesa</t>
  </si>
  <si>
    <t>Manutenção Maquinas/Eqtos/Mobilia</t>
  </si>
  <si>
    <t>VR. A SER PAGO REF. ADRIANO ZABALA SEDENHO</t>
  </si>
  <si>
    <t>PAGTO REF. TARIFA MANUTENÇÃO CONTA ATIVA</t>
  </si>
  <si>
    <t>PAGTO REF. TARIFA DE COBRANÇA</t>
  </si>
  <si>
    <t>Despesa Telefone/Internet</t>
  </si>
  <si>
    <t>Impressos/Xerox/Mat Escritorio</t>
  </si>
  <si>
    <t>Despesas de Cartorio</t>
  </si>
  <si>
    <t>Honorarios Contábeis</t>
  </si>
  <si>
    <t>Premios de Seguro</t>
  </si>
  <si>
    <t>IOF s/ Aplicações Financeiras</t>
  </si>
  <si>
    <t>19.</t>
  </si>
  <si>
    <t>20.</t>
  </si>
  <si>
    <t>21.</t>
  </si>
  <si>
    <t>22.</t>
  </si>
  <si>
    <t>23.</t>
  </si>
  <si>
    <t>Período : 01/10/2023 a 31/10/2023</t>
  </si>
  <si>
    <t>31/10/2023</t>
  </si>
  <si>
    <t>05/10/2023</t>
  </si>
  <si>
    <t>26/10/2023</t>
  </si>
  <si>
    <t>NF. SERVIÇOS 02 TERESA CRISTINA RIBEIRO</t>
  </si>
  <si>
    <t>NF. SERVIÇOS 04 TERESA CRISTINA RIBEIRO</t>
  </si>
  <si>
    <t>VR. A SER PAGO REF. MARCELO RODRIGUES</t>
  </si>
  <si>
    <t>VR. A SER PAGO REF. 10/2023 INSS S/REMUNERAÇÃO AUTONOMOS</t>
  </si>
  <si>
    <t>VR. A SER PAGO REF. 10/2023 REF. REMUNERAÇÃO DOS DIRETORES</t>
  </si>
  <si>
    <t>01/10/2023</t>
  </si>
  <si>
    <t>03/10/2023</t>
  </si>
  <si>
    <t>16/10/2023</t>
  </si>
  <si>
    <t>NF. SERVIÇOS 18611 TECHS INTERNET CORPORATIVA LTDA EPP</t>
  </si>
  <si>
    <t>PAGO FATURA 2752811 TELEFONICA BRASIL S/A 09 2023</t>
  </si>
  <si>
    <t>PAGTO REF. FATURA Nº 1747269588-0 TELEFONICA BRASIL S/A</t>
  </si>
  <si>
    <t>30/10/2023</t>
  </si>
  <si>
    <t>NF. SERVIÇOS 1274 - C.E.R. VICENTE ME</t>
  </si>
  <si>
    <t>27/10/2023</t>
  </si>
  <si>
    <t>PAGTO REF. DESPESAS CARTORÁRIAS DAÇÃO EM PAGAMENTO DE DÍVIDAS DE LOCAÇÕES PREF. MUNICIPAL DE ARARAQUARA</t>
  </si>
  <si>
    <t>NF. SERVIÇOS 1782 INOVACONT ASSESSORIA CONTABIL LTDA</t>
  </si>
  <si>
    <t>02/10/2023</t>
  </si>
  <si>
    <t>18/10/2023</t>
  </si>
  <si>
    <t>23/10/2023</t>
  </si>
  <si>
    <t>COMPRA  CONF. N.FISCAL  N. 1418 - A. PONTES TINTAS LTDA</t>
  </si>
  <si>
    <t>COMPRA  CONF. N.FISCAL  N. 3711 SHOPPING DOS PARAFUSOS LTDA</t>
  </si>
  <si>
    <t>COMPRA  CONF. N.FISCAL  N. 3830 SHOPPING DOS PARAFUSOS LTDA</t>
  </si>
  <si>
    <t>COMPRA  CONF. N.FISCAL  N. 331565 MORVILLO ATAC. HIDR. MAT. DE CONSTR. LTDA</t>
  </si>
  <si>
    <t>NF. SERVIÇOS 1656 - MARIA ARISTEA DOS SANTOS LIMA ME</t>
  </si>
  <si>
    <t>19/10/2023</t>
  </si>
  <si>
    <t>COMPRA  CONF. N.FISCAL  N. 33017 ARAQUIMICA PRODUTOS DE LIMPEZA LTDA ME</t>
  </si>
  <si>
    <t>ESTORNO DE VALOR PAGO DEVIDO A MUDANÇA DE PRÉDIO E REDUÇÃO DE VALORES</t>
  </si>
  <si>
    <t>Depreciação do período : 10/2023</t>
  </si>
  <si>
    <t>PAGTO REF. PARCELAMENTO IRPJ PARCELA 32/33</t>
  </si>
  <si>
    <t>PAGTO REF. PARCELAMENTO IRPJ PARCELA 57/60</t>
  </si>
  <si>
    <t>PAGTO REF. PG PIS/COFINS/CSLL/IRPJ PARCELA 14/35</t>
  </si>
  <si>
    <t>04/10/2023</t>
  </si>
  <si>
    <t>20/10/2023</t>
  </si>
  <si>
    <t>PAGTO REF. JUROS E MULTA NOTA FISCAL Nº 1418 A PONTES TINTAS LTDA</t>
  </si>
  <si>
    <t>PAGTO REF. JUROS E MULTAS NOTA FISCAL Nr. 649507 - UNIAR COM. ELETRO ELETRONICOS SERV. LTDA</t>
  </si>
  <si>
    <t>IOF S/RENDIMENTOS RDC 10/2023</t>
  </si>
  <si>
    <t>IRRF S/RENDIMENTOS RDC 10/2023</t>
  </si>
  <si>
    <t>VR. A SER PAGO REF. 10/2023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</si>
</sst>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,###,###,###,###,##0.00;\-#,###,###,###,###,##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8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/>
    <xf numFmtId="0" fontId="0" fillId="3" borderId="11" xfId="0" applyFont="1" applyFill="1" applyBorder="1" applyAlignment="1">
      <alignment horizontal="left" vertical="top" wrapText="1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0" fontId="0" fillId="3" borderId="10" xfId="0" applyFont="1" applyFill="1" applyBorder="1" applyAlignment="1">
      <alignment vertical="top"/>
    </xf>
    <xf numFmtId="164" fontId="0" fillId="3" borderId="11" xfId="0" applyNumberFormat="1" applyFont="1" applyFill="1" applyBorder="1" applyAlignment="1">
      <alignment vertical="center"/>
    </xf>
    <xf numFmtId="0" fontId="0" fillId="3" borderId="11" xfId="0" applyFont="1" applyFill="1" applyBorder="1" applyAlignment="1">
      <alignment vertical="top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3/PDF/1023-1106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3/PDF/1023-1107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1023-1092.pdf" TargetMode="External"/><Relationship Id="rId2" Type="http://schemas.openxmlformats.org/officeDocument/2006/relationships/hyperlink" Target="http://transparencia.moradaturismoeventos.com.br/Arquivos/Transparencias/2/2/2023/PDF/1023-1091.pdf" TargetMode="External"/><Relationship Id="rId1" Type="http://schemas.openxmlformats.org/officeDocument/2006/relationships/hyperlink" Target="http://transparencia.moradaturismoeventos.com.br/Arquivos/Transparencias/2/2/2023/PDF/1023-1106.pdf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.bin"/><Relationship Id="rId3" Type="http://schemas.openxmlformats.org/officeDocument/2006/relationships/hyperlink" Target="http://transparencia.moradaturismoeventos.com.br/Arquivos/Transparencias/2/2/2023/PDF/1023-1090.pdf" TargetMode="External"/><Relationship Id="rId7" Type="http://schemas.openxmlformats.org/officeDocument/2006/relationships/hyperlink" Target="http://transparencia.moradaturismoeventos.com.br/Arquivos/Transparencias/2/2/2023/PDF/1023-1095a.pdf" TargetMode="External"/><Relationship Id="rId2" Type="http://schemas.openxmlformats.org/officeDocument/2006/relationships/hyperlink" Target="http://transparencia.moradaturismoeventos.com.br/Arquivos/Transparencias/2/2/2023/PDF/1023-1083.pdf" TargetMode="External"/><Relationship Id="rId1" Type="http://schemas.openxmlformats.org/officeDocument/2006/relationships/hyperlink" Target="http://transparencia.moradaturismoeventos.com.br/Arquivos/Transparencias/2/2/2023/PDF/1023-1026.pdf" TargetMode="External"/><Relationship Id="rId6" Type="http://schemas.openxmlformats.org/officeDocument/2006/relationships/hyperlink" Target="http://transparencia.moradaturismoeventos.com.br/Arquivos/Transparencias/2/2/2023/PDF/1023-1095.pdf" TargetMode="External"/><Relationship Id="rId5" Type="http://schemas.openxmlformats.org/officeDocument/2006/relationships/hyperlink" Target="http://transparencia.moradaturismoeventos.com.br/Arquivos/Transparencias/2/2/2023/PDF/1023-1094.pdf" TargetMode="External"/><Relationship Id="rId4" Type="http://schemas.openxmlformats.org/officeDocument/2006/relationships/hyperlink" Target="http://transparencia.moradaturismoeventos.com.br/Arquivos/Transparencias/2/2/2023/PDF/1023-1093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3/PDF/1023-1098.pdf" TargetMode="External"/><Relationship Id="rId3" Type="http://schemas.openxmlformats.org/officeDocument/2006/relationships/hyperlink" Target="http://transparencia.moradaturismoeventos.com.br/Arquivos/Transparencias/2/2/2023/PDF/1023-1097.pdf" TargetMode="External"/><Relationship Id="rId7" Type="http://schemas.openxmlformats.org/officeDocument/2006/relationships/hyperlink" Target="http://transparencia.moradaturismoeventos.com.br/Arquivos/Transparencias/2/2/2023/PDF/1023-1103.pdf" TargetMode="External"/><Relationship Id="rId2" Type="http://schemas.openxmlformats.org/officeDocument/2006/relationships/hyperlink" Target="http://transparencia.moradaturismoeventos.com.br/Arquivos/Transparencias/2/2/2023/PDF/1023-1096.pdf" TargetMode="External"/><Relationship Id="rId1" Type="http://schemas.openxmlformats.org/officeDocument/2006/relationships/hyperlink" Target="http://transparencia.moradaturismoeventos.com.br/Arquivos/Transparencias/2/2/2023/PDF/1023-1106.pdf" TargetMode="External"/><Relationship Id="rId6" Type="http://schemas.openxmlformats.org/officeDocument/2006/relationships/hyperlink" Target="http://transparencia.moradaturismoeventos.com.br/Arquivos/Transparencias/2/2/2023/PDF/1023-1100.pdf" TargetMode="External"/><Relationship Id="rId5" Type="http://schemas.openxmlformats.org/officeDocument/2006/relationships/hyperlink" Target="http://transparencia.moradaturismoeventos.com.br/Arquivos/Transparencias/2/2/2023/PDF/1023-1102.pdf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://transparencia.moradaturismoeventos.com.br/Arquivos/Transparencias/2/2/2023/PDF/1023-1099.pdf" TargetMode="External"/><Relationship Id="rId9" Type="http://schemas.openxmlformats.org/officeDocument/2006/relationships/hyperlink" Target="http://transparencia.moradaturismoeventos.com.br/Arquivos/Transparencias/2/2/2023/PDF/1023-1101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3/PDF/1023-1104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3/PDF/1023-1105.pdf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1023-1010.pdf" TargetMode="External"/><Relationship Id="rId2" Type="http://schemas.openxmlformats.org/officeDocument/2006/relationships/hyperlink" Target="http://transparencia.moradaturismoeventos.com.br/Arquivos/Transparencias/2/2/2023/PDF/1023-1018.pdf" TargetMode="External"/><Relationship Id="rId1" Type="http://schemas.openxmlformats.org/officeDocument/2006/relationships/hyperlink" Target="http://transparencia.moradaturismoeventos.com.br/Arquivos/Transparencias/2/2/2023/PDF/1023-1106.pdf" TargetMode="External"/><Relationship Id="rId5" Type="http://schemas.openxmlformats.org/officeDocument/2006/relationships/printerSettings" Target="../printerSettings/printerSettings9.bin"/><Relationship Id="rId4" Type="http://schemas.openxmlformats.org/officeDocument/2006/relationships/hyperlink" Target="http://transparencia.moradaturismoeventos.com.br/Arquivos/Transparencias/2/2/2023/PDF/1023-1039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3/PDF/1023-985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3/PDF/1023-1062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3/PDF/1023-1089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1023-1054.pdf" TargetMode="External"/><Relationship Id="rId2" Type="http://schemas.openxmlformats.org/officeDocument/2006/relationships/hyperlink" Target="http://transparencia.moradaturismoeventos.com.br/Arquivos/Transparencias/2/2/2023/PDF/1023-1015.pdf" TargetMode="External"/><Relationship Id="rId1" Type="http://schemas.openxmlformats.org/officeDocument/2006/relationships/hyperlink" Target="http://transparencia.moradaturismoeventos.com.br/Arquivos/Transparencias/2/2/2023/PDF/1023-1106.pdf" TargetMode="External"/><Relationship Id="rId6" Type="http://schemas.openxmlformats.org/officeDocument/2006/relationships/printerSettings" Target="../printerSettings/printerSettings13.bin"/><Relationship Id="rId5" Type="http://schemas.openxmlformats.org/officeDocument/2006/relationships/hyperlink" Target="http://transparencia.moradaturismoeventos.com.br/Arquivos/Transparencias/2/2/2023/PDF/1023-1086.pdf" TargetMode="External"/><Relationship Id="rId4" Type="http://schemas.openxmlformats.org/officeDocument/2006/relationships/hyperlink" Target="http://transparencia.moradaturismoeventos.com.br/Arquivos/Transparencias/2/2/2023/PDF/1023-1085.pdf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transparencia.moradaturismoeventos.com.br/Arquivos/Transparencias/2/2/2023/PDF/1023-1013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transparencia.moradaturismoeventos.com.br/Arquivos/Transparencias/2/2/2023/PDF/1023-1084.pdf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transparencia.moradaturismoeventos.com.br/Arquivos/Transparencias/2/2/2023/PDF/1023-1042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://transparencia.moradaturismoeventos.com.br/Arquivos/Transparencias/2/2/2023/PDF/1023-1114.pdf" TargetMode="External"/><Relationship Id="rId1" Type="http://schemas.openxmlformats.org/officeDocument/2006/relationships/hyperlink" Target="http://transparencia.moradaturismoeventos.com.br/Arquivos/Transparencias/2/2/2023/PDF/1023-1114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://transparencia.moradaturismoeventos.com.br/Arquivos/Transparencias/2/2/2023/PDF/1023-1115.pdf" TargetMode="External"/><Relationship Id="rId1" Type="http://schemas.openxmlformats.org/officeDocument/2006/relationships/hyperlink" Target="http://transparencia.moradaturismoeventos.com.br/Arquivos/Transparencias/2/2/2023/PDF/1023-1115.pdf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transparencia.moradaturismoeventos.com.br/Arquivos/Transparencias/2/2/2023/PDF/1023-1074.pdf" TargetMode="External"/><Relationship Id="rId1" Type="http://schemas.openxmlformats.org/officeDocument/2006/relationships/hyperlink" Target="http://transparencia.moradaturismoeventos.com.br/Arquivos/Transparencias/2/2/2023/PDF/1023-1074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3/PDF/1023-1008.pdf" TargetMode="External"/><Relationship Id="rId1" Type="http://schemas.openxmlformats.org/officeDocument/2006/relationships/hyperlink" Target="http://transparencia.moradaturismoeventos.com.br/Arquivos/Transparencias/2/2/2023/PDF/1023-1008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transparencia.moradaturismoeventos.com.br/Arquivos/Transparencias/2/2/2023/PDF/1023-1082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transparencia.moradaturismoeventos.com.br/Arquivos/Transparencias/2/2/2023/PDF/1023-1080.pdf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transparencia.moradaturismoeventos.com.br/Arquivos/Transparencias/2/2/2023/PDF/1023-1113.pdf" TargetMode="Externa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http://transparencia.moradaturismoeventos.com.br/Arquivos/Transparencias/2/2/2023/PDF/1023-111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9"/>
  <sheetViews>
    <sheetView showGridLines="0" tabSelected="1" zoomScaleNormal="100" workbookViewId="0">
      <pane ySplit="5" topLeftCell="A6" activePane="bottomLeft" state="frozen"/>
      <selection activeCell="C38" sqref="C38"/>
      <selection pane="bottomLeft" activeCell="D12" sqref="D12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v>2147.5300000000002</v>
      </c>
      <c r="F7" s="18" t="s">
        <v>22</v>
      </c>
    </row>
    <row r="8" spans="2:7" x14ac:dyDescent="0.25">
      <c r="C8" s="1" t="s">
        <v>26</v>
      </c>
      <c r="D8" t="s">
        <v>3</v>
      </c>
      <c r="E8" s="4">
        <v>465.3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f>1700+1700</f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f>2000+9489.87-1700-1700</f>
        <v>8089.8700000000008</v>
      </c>
      <c r="F11" s="18" t="s">
        <v>22</v>
      </c>
    </row>
    <row r="12" spans="2:7" x14ac:dyDescent="0.25">
      <c r="B12" s="1" t="s">
        <v>12</v>
      </c>
      <c r="C12" s="1"/>
      <c r="E12" s="4"/>
      <c r="F12" s="4"/>
    </row>
    <row r="13" spans="2:7" x14ac:dyDescent="0.25">
      <c r="C13" s="1" t="s">
        <v>29</v>
      </c>
      <c r="D13" t="s">
        <v>13</v>
      </c>
      <c r="E13" s="47">
        <v>13347.14</v>
      </c>
      <c r="F13" s="18" t="s">
        <v>22</v>
      </c>
    </row>
    <row r="14" spans="2:7" x14ac:dyDescent="0.25">
      <c r="C14" s="1" t="s">
        <v>29</v>
      </c>
      <c r="D14" t="s">
        <v>14</v>
      </c>
      <c r="E14" s="47">
        <v>6865.13</v>
      </c>
      <c r="F14" s="18" t="s">
        <v>22</v>
      </c>
    </row>
    <row r="15" spans="2:7" x14ac:dyDescent="0.25">
      <c r="C15" s="1" t="s">
        <v>29</v>
      </c>
      <c r="D15" t="s">
        <v>15</v>
      </c>
      <c r="E15" s="4">
        <v>2363.5700000000002</v>
      </c>
      <c r="F15" s="18" t="s">
        <v>22</v>
      </c>
    </row>
    <row r="16" spans="2:7" x14ac:dyDescent="0.25">
      <c r="C16" s="1" t="s">
        <v>29</v>
      </c>
      <c r="D16" t="s">
        <v>16</v>
      </c>
      <c r="E16" s="4">
        <v>2363.5700000000002</v>
      </c>
      <c r="F16" s="18" t="s">
        <v>22</v>
      </c>
    </row>
    <row r="17" spans="2:6" x14ac:dyDescent="0.25">
      <c r="C17" s="1" t="s">
        <v>29</v>
      </c>
      <c r="D17" t="s">
        <v>69</v>
      </c>
      <c r="E17" s="4">
        <v>2363.5700000000002</v>
      </c>
      <c r="F17" s="18" t="s">
        <v>22</v>
      </c>
    </row>
    <row r="18" spans="2:6" x14ac:dyDescent="0.25">
      <c r="C18" s="1" t="s">
        <v>29</v>
      </c>
      <c r="D18" t="s">
        <v>46</v>
      </c>
      <c r="E18" s="4">
        <v>2363.5700000000002</v>
      </c>
      <c r="F18" s="18" t="s">
        <v>22</v>
      </c>
    </row>
    <row r="19" spans="2:6" x14ac:dyDescent="0.25">
      <c r="C19" s="1" t="s">
        <v>29</v>
      </c>
      <c r="D19" t="s">
        <v>59</v>
      </c>
      <c r="E19" s="4">
        <v>2363.5700000000002</v>
      </c>
      <c r="F19" s="18" t="s">
        <v>22</v>
      </c>
    </row>
    <row r="20" spans="2:6" x14ac:dyDescent="0.25">
      <c r="C20" s="1" t="s">
        <v>29</v>
      </c>
      <c r="D20" t="s">
        <v>57</v>
      </c>
      <c r="E20" s="4">
        <v>4317.0200000000004</v>
      </c>
      <c r="F20" s="18" t="s">
        <v>22</v>
      </c>
    </row>
    <row r="21" spans="2:6" x14ac:dyDescent="0.25">
      <c r="B21" s="1" t="s">
        <v>17</v>
      </c>
      <c r="C21" s="1"/>
      <c r="E21" s="4"/>
      <c r="F21" s="4"/>
    </row>
    <row r="22" spans="2:6" x14ac:dyDescent="0.25">
      <c r="C22" s="1" t="s">
        <v>30</v>
      </c>
      <c r="D22" t="s">
        <v>19</v>
      </c>
      <c r="E22" s="4">
        <v>1897.97</v>
      </c>
      <c r="F22" s="18" t="s">
        <v>22</v>
      </c>
    </row>
    <row r="23" spans="2:6" x14ac:dyDescent="0.25">
      <c r="C23" s="1" t="s">
        <v>31</v>
      </c>
      <c r="D23" t="s">
        <v>18</v>
      </c>
      <c r="E23" s="47">
        <v>7269.43</v>
      </c>
      <c r="F23" s="18" t="s">
        <v>22</v>
      </c>
    </row>
    <row r="24" spans="2:6" x14ac:dyDescent="0.25">
      <c r="B24" s="1" t="s">
        <v>20</v>
      </c>
      <c r="C24" s="1"/>
      <c r="E24" s="4"/>
      <c r="F24" s="4"/>
    </row>
    <row r="25" spans="2:6" x14ac:dyDescent="0.25">
      <c r="C25" s="1" t="s">
        <v>32</v>
      </c>
      <c r="D25" t="s">
        <v>77</v>
      </c>
      <c r="E25" s="4">
        <v>424.78</v>
      </c>
      <c r="F25" s="46" t="s">
        <v>22</v>
      </c>
    </row>
    <row r="26" spans="2:6" x14ac:dyDescent="0.25">
      <c r="C26" s="1" t="s">
        <v>33</v>
      </c>
      <c r="D26" t="s">
        <v>78</v>
      </c>
      <c r="E26" s="4">
        <v>160</v>
      </c>
      <c r="F26" s="46" t="s">
        <v>22</v>
      </c>
    </row>
    <row r="27" spans="2:6" x14ac:dyDescent="0.25">
      <c r="C27" s="1" t="s">
        <v>34</v>
      </c>
      <c r="D27" t="s">
        <v>79</v>
      </c>
      <c r="E27" s="4">
        <v>25420.55</v>
      </c>
      <c r="F27" s="46" t="s">
        <v>22</v>
      </c>
    </row>
    <row r="28" spans="2:6" x14ac:dyDescent="0.25">
      <c r="C28" s="1" t="s">
        <v>35</v>
      </c>
      <c r="D28" t="s">
        <v>80</v>
      </c>
      <c r="E28" s="4">
        <v>2100</v>
      </c>
      <c r="F28" s="46" t="s">
        <v>22</v>
      </c>
    </row>
    <row r="29" spans="2:6" x14ac:dyDescent="0.25">
      <c r="C29" s="1" t="s">
        <v>36</v>
      </c>
      <c r="D29" t="s">
        <v>60</v>
      </c>
      <c r="E29" s="4">
        <v>2386.5500000000002</v>
      </c>
      <c r="F29" s="46" t="s">
        <v>22</v>
      </c>
    </row>
    <row r="30" spans="2:6" x14ac:dyDescent="0.25">
      <c r="C30" s="1" t="s">
        <v>37</v>
      </c>
      <c r="D30" t="s">
        <v>73</v>
      </c>
      <c r="E30" s="4">
        <v>108</v>
      </c>
      <c r="F30" s="46" t="s">
        <v>22</v>
      </c>
    </row>
    <row r="31" spans="2:6" x14ac:dyDescent="0.25">
      <c r="C31" s="1" t="s">
        <v>38</v>
      </c>
      <c r="D31" t="s">
        <v>72</v>
      </c>
      <c r="E31" s="4">
        <v>131.80000000000001</v>
      </c>
      <c r="F31" s="46" t="s">
        <v>22</v>
      </c>
    </row>
    <row r="32" spans="2:6" x14ac:dyDescent="0.25">
      <c r="C32" s="1" t="s">
        <v>51</v>
      </c>
      <c r="D32" t="s">
        <v>81</v>
      </c>
      <c r="E32" s="4">
        <v>-393.57</v>
      </c>
      <c r="F32" s="46" t="s">
        <v>22</v>
      </c>
    </row>
    <row r="33" spans="2:6" x14ac:dyDescent="0.25">
      <c r="C33" s="1" t="s">
        <v>52</v>
      </c>
      <c r="D33" t="s">
        <v>49</v>
      </c>
      <c r="E33" s="4">
        <v>335.97</v>
      </c>
      <c r="F33" s="18" t="s">
        <v>22</v>
      </c>
    </row>
    <row r="34" spans="2:6" x14ac:dyDescent="0.25">
      <c r="C34" s="1" t="s">
        <v>53</v>
      </c>
      <c r="D34" t="s">
        <v>50</v>
      </c>
      <c r="E34" s="4">
        <v>2743.64</v>
      </c>
      <c r="F34" s="18" t="s">
        <v>22</v>
      </c>
    </row>
    <row r="35" spans="2:6" x14ac:dyDescent="0.25">
      <c r="B35" s="1" t="s">
        <v>47</v>
      </c>
      <c r="C35" s="1"/>
      <c r="E35" s="4"/>
      <c r="F35" s="4"/>
    </row>
    <row r="36" spans="2:6" x14ac:dyDescent="0.25">
      <c r="C36" s="1" t="s">
        <v>54</v>
      </c>
      <c r="D36" t="s">
        <v>62</v>
      </c>
      <c r="E36" s="4">
        <v>1194.01</v>
      </c>
      <c r="F36" s="18" t="s">
        <v>22</v>
      </c>
    </row>
    <row r="37" spans="2:6" x14ac:dyDescent="0.25">
      <c r="C37" s="1" t="s">
        <v>83</v>
      </c>
      <c r="D37" t="s">
        <v>21</v>
      </c>
      <c r="E37" s="4">
        <v>92.8</v>
      </c>
      <c r="F37" s="18" t="s">
        <v>22</v>
      </c>
    </row>
    <row r="38" spans="2:6" x14ac:dyDescent="0.25">
      <c r="C38" s="1" t="s">
        <v>84</v>
      </c>
      <c r="D38" t="s">
        <v>82</v>
      </c>
      <c r="E38" s="4">
        <v>6.04</v>
      </c>
      <c r="F38" s="18" t="s">
        <v>22</v>
      </c>
    </row>
    <row r="39" spans="2:6" x14ac:dyDescent="0.25">
      <c r="C39" s="1" t="s">
        <v>85</v>
      </c>
      <c r="D39" t="s">
        <v>56</v>
      </c>
      <c r="E39" s="4">
        <v>784.75</v>
      </c>
      <c r="F39" s="18" t="s">
        <v>22</v>
      </c>
    </row>
    <row r="40" spans="2:6" x14ac:dyDescent="0.25">
      <c r="C40" s="1" t="s">
        <v>86</v>
      </c>
      <c r="D40" t="s">
        <v>70</v>
      </c>
      <c r="E40" s="4">
        <v>2061.62</v>
      </c>
      <c r="F40" s="18" t="s">
        <v>22</v>
      </c>
    </row>
    <row r="41" spans="2:6" x14ac:dyDescent="0.25">
      <c r="C41" s="1" t="s">
        <v>87</v>
      </c>
      <c r="D41" t="s">
        <v>71</v>
      </c>
      <c r="E41" s="4">
        <v>3436.04</v>
      </c>
      <c r="F41" s="18" t="s">
        <v>22</v>
      </c>
    </row>
    <row r="42" spans="2:6" x14ac:dyDescent="0.25">
      <c r="C42" s="1"/>
      <c r="E42" s="4"/>
      <c r="F42" s="18"/>
    </row>
    <row r="43" spans="2:6" x14ac:dyDescent="0.25">
      <c r="D43" s="29" t="s">
        <v>40</v>
      </c>
      <c r="E43" s="28">
        <f>SUM(E7:E42)</f>
        <v>100610.21999999997</v>
      </c>
      <c r="F43" s="4"/>
    </row>
    <row r="44" spans="2:6" x14ac:dyDescent="0.25">
      <c r="E44" s="4"/>
      <c r="F44" s="4"/>
    </row>
    <row r="45" spans="2:6" x14ac:dyDescent="0.25">
      <c r="D45" s="48" t="s">
        <v>68</v>
      </c>
      <c r="E45" s="4">
        <f>'1.'!D6+'2.'!D6+'3.'!D9+'4.'!D14+'5.'!D15+'6.'!D8+'7.'!D8+'8.'!D11+'9.'!D8+'10.'!D8+'11.'!D8+'12.'!D11+'13.'!D8+'14.'!D8+'15.'!D8+'16.'!D9+'17.'!D9+'18.'!D11+'19.'!D11+'20.'!D8+'21.'!D8+'22.'!D8+'23.'!D8</f>
        <v>100610.21999999997</v>
      </c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2" location="'6.'!A1" display="abertura"/>
    <hyperlink ref="F23" location="'7.'!A1" display="abertura"/>
    <hyperlink ref="F34" location="'17.'!A1" display="abertura"/>
    <hyperlink ref="F33" location="'16.'!A1" display="abertura"/>
    <hyperlink ref="F13" location="'5.'!A1" display="abertura"/>
    <hyperlink ref="F39" location="'21.'!A1" display="abertura"/>
    <hyperlink ref="F25" location="'8.'!A1" display="abertura"/>
    <hyperlink ref="F14:F20" location="'5.'!A1" display="abertura"/>
    <hyperlink ref="F37" location="'19.'!A1" display="abertura"/>
    <hyperlink ref="F36" location="'18.'!A1" display="abertura"/>
    <hyperlink ref="F31" location="'14.'!A1" display="abertura"/>
    <hyperlink ref="F40" location="'22.'!A1" display="abertura"/>
    <hyperlink ref="F41" location="'23.'!A1" display="abertura"/>
    <hyperlink ref="F30" location="'13.'!A1" display="abertura"/>
    <hyperlink ref="F29" location="'12.'!A1" display="abertura"/>
    <hyperlink ref="F26" location="'9.'!A1" display="abertura"/>
    <hyperlink ref="F27" location="'10.'!A1" display="abertura"/>
    <hyperlink ref="F28" location="'11.'!A1" display="abertura"/>
    <hyperlink ref="F32" location="'15.'!A1" display="abertura"/>
    <hyperlink ref="F38" location="'20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01/10/2023 a 31/10/2023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89</v>
      </c>
      <c r="C6" s="32" t="s">
        <v>55</v>
      </c>
      <c r="D6" s="33">
        <v>2147.5300000000002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01/10/2023 a 31/10/2023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89</v>
      </c>
      <c r="C6" s="23" t="s">
        <v>55</v>
      </c>
      <c r="D6" s="26">
        <v>465.3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01/10/2023 a 31/10/2023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32" t="s">
        <v>89</v>
      </c>
      <c r="C6" s="30" t="s">
        <v>64</v>
      </c>
      <c r="D6" s="27">
        <v>1700</v>
      </c>
      <c r="E6" s="22"/>
      <c r="F6" s="25" t="s">
        <v>41</v>
      </c>
    </row>
    <row r="7" spans="2:7" s="40" customFormat="1" ht="30" x14ac:dyDescent="0.25">
      <c r="B7" s="32" t="s">
        <v>89</v>
      </c>
      <c r="C7" s="39" t="s">
        <v>63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E12" sqref="E12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01/10/2023 a 31/10/2023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32" t="s">
        <v>90</v>
      </c>
      <c r="C6" s="41" t="s">
        <v>92</v>
      </c>
      <c r="D6" s="31">
        <v>1000</v>
      </c>
      <c r="E6" s="41"/>
      <c r="F6" s="25" t="s">
        <v>41</v>
      </c>
    </row>
    <row r="7" spans="2:7" s="40" customFormat="1" x14ac:dyDescent="0.25">
      <c r="B7" s="32" t="s">
        <v>91</v>
      </c>
      <c r="C7" s="41" t="s">
        <v>93</v>
      </c>
      <c r="D7" s="31">
        <v>1000</v>
      </c>
      <c r="E7" s="41"/>
      <c r="F7" s="25" t="s">
        <v>41</v>
      </c>
    </row>
    <row r="8" spans="2:7" s="40" customFormat="1" x14ac:dyDescent="0.25">
      <c r="B8" s="32" t="s">
        <v>89</v>
      </c>
      <c r="C8" s="55" t="s">
        <v>74</v>
      </c>
      <c r="D8" s="31">
        <f>660+81.57</f>
        <v>741.56999999999994</v>
      </c>
      <c r="E8" s="41"/>
      <c r="F8" s="25" t="s">
        <v>41</v>
      </c>
    </row>
    <row r="9" spans="2:7" s="40" customFormat="1" x14ac:dyDescent="0.25">
      <c r="B9" s="32" t="s">
        <v>89</v>
      </c>
      <c r="C9" s="41" t="s">
        <v>65</v>
      </c>
      <c r="D9" s="31">
        <f>2047+253</f>
        <v>2300</v>
      </c>
      <c r="E9" s="41"/>
      <c r="F9" s="25" t="s">
        <v>41</v>
      </c>
    </row>
    <row r="10" spans="2:7" s="40" customFormat="1" x14ac:dyDescent="0.25">
      <c r="B10" s="32" t="s">
        <v>89</v>
      </c>
      <c r="C10" s="41" t="s">
        <v>66</v>
      </c>
      <c r="D10" s="31">
        <v>1700</v>
      </c>
      <c r="E10" s="41"/>
      <c r="F10" s="25" t="s">
        <v>41</v>
      </c>
    </row>
    <row r="11" spans="2:7" s="40" customFormat="1" x14ac:dyDescent="0.25">
      <c r="B11" s="32" t="s">
        <v>89</v>
      </c>
      <c r="C11" s="57" t="s">
        <v>94</v>
      </c>
      <c r="D11" s="31">
        <v>674.15</v>
      </c>
      <c r="E11" s="41"/>
      <c r="F11" s="25" t="s">
        <v>41</v>
      </c>
    </row>
    <row r="12" spans="2:7" s="40" customFormat="1" x14ac:dyDescent="0.25">
      <c r="B12" s="32" t="s">
        <v>89</v>
      </c>
      <c r="C12" s="57" t="s">
        <v>94</v>
      </c>
      <c r="D12" s="31">
        <v>674.15</v>
      </c>
      <c r="E12" s="22" t="s">
        <v>23</v>
      </c>
      <c r="F12" s="25" t="s">
        <v>41</v>
      </c>
    </row>
    <row r="13" spans="2:7" s="40" customFormat="1" x14ac:dyDescent="0.25">
      <c r="B13" s="42"/>
      <c r="D13" s="43"/>
    </row>
    <row r="14" spans="2:7" s="40" customFormat="1" x14ac:dyDescent="0.25">
      <c r="B14" s="42"/>
      <c r="C14" s="44" t="s">
        <v>39</v>
      </c>
      <c r="D14" s="43">
        <f>SUM(D6:D13)</f>
        <v>8089.869999999999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2" location="Razão!A1" display="retorna"/>
    <hyperlink ref="F6" r:id="rId1"/>
    <hyperlink ref="F7" r:id="rId2"/>
    <hyperlink ref="F8" r:id="rId3"/>
    <hyperlink ref="F9" r:id="rId4"/>
    <hyperlink ref="F10" r:id="rId5"/>
    <hyperlink ref="F12" r:id="rId6"/>
    <hyperlink ref="F11" r:id="rId7"/>
  </hyperlinks>
  <pageMargins left="0.511811024" right="0.511811024" top="0.78740157499999996" bottom="0.78740157499999996" header="0.31496062000000002" footer="0.31496062000000002"/>
  <pageSetup paperSize="9" orientation="portrait" r:id="rId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13" sqref="F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01/10/2023 a 31/10/2023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89</v>
      </c>
      <c r="C6" s="23" t="s">
        <v>42</v>
      </c>
      <c r="D6" s="54">
        <v>2363.5700000000002</v>
      </c>
      <c r="E6" s="23"/>
      <c r="F6" s="25" t="s">
        <v>41</v>
      </c>
    </row>
    <row r="7" spans="2:7" x14ac:dyDescent="0.25">
      <c r="B7" s="32" t="s">
        <v>89</v>
      </c>
      <c r="C7" s="23" t="s">
        <v>43</v>
      </c>
      <c r="D7" s="54">
        <v>2363.5700000000002</v>
      </c>
      <c r="E7" s="23"/>
      <c r="F7" s="25" t="s">
        <v>41</v>
      </c>
    </row>
    <row r="8" spans="2:7" x14ac:dyDescent="0.25">
      <c r="B8" s="32" t="s">
        <v>89</v>
      </c>
      <c r="C8" s="23" t="s">
        <v>44</v>
      </c>
      <c r="D8" s="26">
        <v>13347.14</v>
      </c>
      <c r="E8" s="23"/>
      <c r="F8" s="25" t="s">
        <v>41</v>
      </c>
    </row>
    <row r="9" spans="2:7" x14ac:dyDescent="0.25">
      <c r="B9" s="32" t="s">
        <v>89</v>
      </c>
      <c r="C9" s="23" t="s">
        <v>45</v>
      </c>
      <c r="D9" s="26">
        <v>6865.13</v>
      </c>
      <c r="E9" s="25"/>
      <c r="F9" s="25" t="s">
        <v>41</v>
      </c>
    </row>
    <row r="10" spans="2:7" x14ac:dyDescent="0.25">
      <c r="B10" s="32" t="s">
        <v>89</v>
      </c>
      <c r="C10" s="23" t="s">
        <v>67</v>
      </c>
      <c r="D10" s="54">
        <v>2363.5700000000002</v>
      </c>
      <c r="E10" s="25"/>
      <c r="F10" s="25" t="s">
        <v>41</v>
      </c>
    </row>
    <row r="11" spans="2:7" x14ac:dyDescent="0.25">
      <c r="B11" s="32" t="s">
        <v>89</v>
      </c>
      <c r="C11" s="23" t="s">
        <v>61</v>
      </c>
      <c r="D11" s="54">
        <v>2363.5700000000002</v>
      </c>
      <c r="E11" s="25"/>
      <c r="F11" s="25" t="s">
        <v>41</v>
      </c>
    </row>
    <row r="12" spans="2:7" x14ac:dyDescent="0.25">
      <c r="B12" s="32" t="s">
        <v>89</v>
      </c>
      <c r="C12" s="23" t="s">
        <v>58</v>
      </c>
      <c r="D12" s="26">
        <v>4317.0200000000004</v>
      </c>
      <c r="E12" s="25"/>
      <c r="F12" s="25" t="s">
        <v>41</v>
      </c>
    </row>
    <row r="13" spans="2:7" x14ac:dyDescent="0.25">
      <c r="B13" s="32" t="s">
        <v>89</v>
      </c>
      <c r="C13" s="23" t="s">
        <v>48</v>
      </c>
      <c r="D13" s="54">
        <v>2363.5700000000002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C15" s="24" t="s">
        <v>39</v>
      </c>
      <c r="D15" s="4">
        <f>SUM(D6:D14)</f>
        <v>36347.14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13" location="Razão!A1" display="retorna"/>
    <hyperlink ref="F6:F13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01/10/2023 a 31/10/2023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45" t="s">
        <v>89</v>
      </c>
      <c r="C6" s="30" t="s">
        <v>95</v>
      </c>
      <c r="D6" s="56">
        <v>1897.97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1897.97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01/10/2023 a 31/10/2023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45" t="s">
        <v>89</v>
      </c>
      <c r="C6" s="50" t="s">
        <v>96</v>
      </c>
      <c r="D6" s="27">
        <v>7269.43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7269.43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4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01/10/2023 a 31/10/2023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45" t="s">
        <v>97</v>
      </c>
      <c r="C6" s="30" t="s">
        <v>100</v>
      </c>
      <c r="D6" s="27">
        <v>206.4</v>
      </c>
      <c r="E6" s="25"/>
      <c r="F6" s="22" t="s">
        <v>41</v>
      </c>
    </row>
    <row r="7" spans="2:7" ht="30" x14ac:dyDescent="0.25">
      <c r="B7" s="45" t="s">
        <v>98</v>
      </c>
      <c r="C7" s="30" t="s">
        <v>101</v>
      </c>
      <c r="D7" s="27">
        <v>99.99</v>
      </c>
      <c r="E7" s="25"/>
      <c r="F7" s="22" t="s">
        <v>41</v>
      </c>
    </row>
    <row r="8" spans="2:7" ht="30" x14ac:dyDescent="0.25">
      <c r="B8" s="45" t="s">
        <v>99</v>
      </c>
      <c r="C8" s="30" t="s">
        <v>102</v>
      </c>
      <c r="D8" s="27">
        <v>118.39</v>
      </c>
      <c r="E8" s="22" t="s">
        <v>23</v>
      </c>
      <c r="F8" s="22" t="s">
        <v>41</v>
      </c>
    </row>
    <row r="9" spans="2:7" x14ac:dyDescent="0.25">
      <c r="B9" s="51"/>
      <c r="C9" s="34"/>
      <c r="D9" s="52"/>
      <c r="E9" s="53"/>
      <c r="F9" s="53"/>
    </row>
    <row r="10" spans="2:7" x14ac:dyDescent="0.25">
      <c r="B10" s="2"/>
      <c r="D10" s="4"/>
    </row>
    <row r="11" spans="2:7" x14ac:dyDescent="0.25">
      <c r="B11" s="2"/>
      <c r="C11" s="24" t="s">
        <v>39</v>
      </c>
      <c r="D11" s="4">
        <f>SUM(D6:D10)</f>
        <v>424.78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</sheetData>
  <sheetProtection password="DF4F" sheet="1" objects="1" scenarios="1"/>
  <hyperlinks>
    <hyperlink ref="E8" location="Razão!A1" display="retorna"/>
    <hyperlink ref="F6:F8" r:id="rId1" display="docto."/>
    <hyperlink ref="F6" r:id="rId2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01/10/2023 a 31/10/2023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103</v>
      </c>
      <c r="C6" s="30" t="s">
        <v>104</v>
      </c>
      <c r="D6" s="27">
        <v>160</v>
      </c>
      <c r="E6" s="22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160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01/10/2023 a 31/10/2023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45" x14ac:dyDescent="0.25">
      <c r="B6" s="45" t="s">
        <v>105</v>
      </c>
      <c r="C6" s="38" t="s">
        <v>106</v>
      </c>
      <c r="D6" s="27">
        <v>25420.55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25420.55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 x14ac:dyDescent="0.3"/>
    <row r="2" spans="1:7" x14ac:dyDescent="0.25">
      <c r="B2" s="5" t="s">
        <v>0</v>
      </c>
      <c r="C2" s="21"/>
      <c r="D2" s="6"/>
      <c r="E2" s="6"/>
      <c r="F2" s="7"/>
      <c r="G2" s="9"/>
    </row>
    <row r="3" spans="1:7" x14ac:dyDescent="0.25">
      <c r="B3" s="8" t="s">
        <v>1</v>
      </c>
      <c r="C3" s="9"/>
      <c r="D3" s="9"/>
      <c r="E3" s="9"/>
      <c r="F3" s="10"/>
      <c r="G3" s="9"/>
    </row>
    <row r="4" spans="1:7" ht="15.75" thickBot="1" x14ac:dyDescent="0.3">
      <c r="B4" s="16" t="str">
        <f>RAZÃO!B4</f>
        <v>Período : 01/10/2023 a 31/10/2023</v>
      </c>
      <c r="C4" s="17"/>
      <c r="D4" s="17"/>
      <c r="E4" s="11"/>
      <c r="F4" s="12"/>
      <c r="G4" s="9"/>
    </row>
    <row r="5" spans="1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1:7" ht="30" x14ac:dyDescent="0.25">
      <c r="A6" s="49"/>
      <c r="B6" s="45" t="s">
        <v>89</v>
      </c>
      <c r="C6" s="38" t="s">
        <v>107</v>
      </c>
      <c r="D6" s="27">
        <v>2100</v>
      </c>
      <c r="E6" s="22" t="s">
        <v>23</v>
      </c>
      <c r="F6" s="22" t="s">
        <v>41</v>
      </c>
    </row>
    <row r="7" spans="1:7" x14ac:dyDescent="0.25">
      <c r="B7" s="2"/>
      <c r="D7" s="4"/>
    </row>
    <row r="8" spans="1:7" x14ac:dyDescent="0.25">
      <c r="B8" s="2"/>
      <c r="C8" s="24" t="s">
        <v>39</v>
      </c>
      <c r="D8" s="4">
        <f>SUM(D6:D7)</f>
        <v>2100</v>
      </c>
    </row>
    <row r="9" spans="1:7" x14ac:dyDescent="0.25">
      <c r="B9" s="2"/>
      <c r="D9" s="4"/>
    </row>
    <row r="10" spans="1:7" x14ac:dyDescent="0.25">
      <c r="B10" s="2"/>
      <c r="D10" s="4"/>
    </row>
    <row r="11" spans="1:7" x14ac:dyDescent="0.25">
      <c r="B11" s="2"/>
      <c r="D11" s="4"/>
    </row>
    <row r="12" spans="1:7" x14ac:dyDescent="0.25">
      <c r="B12" s="2"/>
      <c r="D12" s="4"/>
    </row>
    <row r="13" spans="1:7" x14ac:dyDescent="0.25">
      <c r="B13" s="2"/>
      <c r="D13" s="4"/>
    </row>
    <row r="14" spans="1:7" x14ac:dyDescent="0.25">
      <c r="B14" s="2"/>
      <c r="D14" s="4"/>
    </row>
    <row r="15" spans="1:7" x14ac:dyDescent="0.25">
      <c r="B15" s="2"/>
      <c r="D15" s="4"/>
    </row>
    <row r="16" spans="1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01/10/2023 a 31/10/2023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45" t="s">
        <v>97</v>
      </c>
      <c r="C6" s="30" t="s">
        <v>111</v>
      </c>
      <c r="D6" s="31">
        <v>1848</v>
      </c>
      <c r="E6" s="22"/>
      <c r="F6" s="22" t="s">
        <v>41</v>
      </c>
    </row>
    <row r="7" spans="2:7" ht="30" x14ac:dyDescent="0.25">
      <c r="B7" s="45" t="s">
        <v>108</v>
      </c>
      <c r="C7" s="30" t="s">
        <v>112</v>
      </c>
      <c r="D7" s="31">
        <v>118.7</v>
      </c>
      <c r="E7" s="22"/>
      <c r="F7" s="22" t="s">
        <v>41</v>
      </c>
    </row>
    <row r="8" spans="2:7" ht="30" x14ac:dyDescent="0.25">
      <c r="B8" s="45" t="s">
        <v>109</v>
      </c>
      <c r="C8" s="30" t="s">
        <v>113</v>
      </c>
      <c r="D8" s="31">
        <v>258.7</v>
      </c>
      <c r="E8" s="22"/>
      <c r="F8" s="22" t="s">
        <v>41</v>
      </c>
    </row>
    <row r="9" spans="2:7" ht="30" x14ac:dyDescent="0.25">
      <c r="B9" s="45" t="s">
        <v>110</v>
      </c>
      <c r="C9" s="30" t="s">
        <v>114</v>
      </c>
      <c r="D9" s="31">
        <v>161.15</v>
      </c>
      <c r="E9" s="22" t="s">
        <v>23</v>
      </c>
      <c r="F9" s="22" t="s">
        <v>41</v>
      </c>
    </row>
    <row r="10" spans="2:7" x14ac:dyDescent="0.25">
      <c r="B10" s="35"/>
      <c r="C10" s="34"/>
      <c r="D10" s="36"/>
      <c r="E10" s="37"/>
      <c r="F10" s="37"/>
    </row>
    <row r="11" spans="2:7" x14ac:dyDescent="0.25">
      <c r="B11" s="2"/>
      <c r="C11" s="24" t="s">
        <v>39</v>
      </c>
      <c r="D11" s="4">
        <f>SUM(D6:D10)</f>
        <v>2386.5500000000002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9" location="Razão!A1" display="retorna"/>
    <hyperlink ref="F6:F9" r:id="rId1" display="docto."/>
    <hyperlink ref="F6" r:id="rId2"/>
    <hyperlink ref="F7" r:id="rId3"/>
    <hyperlink ref="F8" r:id="rId4"/>
    <hyperlink ref="F9" r:id="rId5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01/10/2023 a 31/10/2023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108</v>
      </c>
      <c r="C6" s="30" t="s">
        <v>115</v>
      </c>
      <c r="D6" s="31">
        <v>108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108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01/10/2023 a 31/10/2023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45" t="s">
        <v>116</v>
      </c>
      <c r="C6" s="30" t="s">
        <v>117</v>
      </c>
      <c r="D6" s="31">
        <v>131.80000000000001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131.80000000000001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01/10/2023 a 31/10/2023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45" t="s">
        <v>109</v>
      </c>
      <c r="C6" s="30" t="s">
        <v>118</v>
      </c>
      <c r="D6" s="31">
        <v>-393.57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-393.57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01/10/2023 a 31/10/2023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23.25" customHeight="1" x14ac:dyDescent="0.25">
      <c r="B6" s="32" t="s">
        <v>89</v>
      </c>
      <c r="C6" s="30" t="s">
        <v>119</v>
      </c>
      <c r="D6" s="31">
        <v>169.54</v>
      </c>
      <c r="E6" s="22"/>
      <c r="F6" s="25" t="s">
        <v>41</v>
      </c>
    </row>
    <row r="7" spans="2:7" ht="23.25" customHeight="1" x14ac:dyDescent="0.25">
      <c r="B7" s="32" t="s">
        <v>89</v>
      </c>
      <c r="C7" s="30" t="s">
        <v>119</v>
      </c>
      <c r="D7" s="31">
        <v>166.43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335.97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01/10/2023 a 31/10/2023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89</v>
      </c>
      <c r="C6" s="30" t="s">
        <v>119</v>
      </c>
      <c r="D6" s="31">
        <v>2374.69</v>
      </c>
      <c r="E6" s="22"/>
      <c r="F6" s="25" t="s">
        <v>41</v>
      </c>
    </row>
    <row r="7" spans="2:7" x14ac:dyDescent="0.25">
      <c r="B7" s="32" t="s">
        <v>89</v>
      </c>
      <c r="C7" s="30" t="s">
        <v>119</v>
      </c>
      <c r="D7" s="31">
        <v>368.95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2743.64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F7" sqref="F7: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01/10/2023 a 31/10/2023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89</v>
      </c>
      <c r="C6" s="30" t="s">
        <v>120</v>
      </c>
      <c r="D6" s="31">
        <v>223.7</v>
      </c>
      <c r="E6" s="22"/>
      <c r="F6" s="25" t="s">
        <v>41</v>
      </c>
    </row>
    <row r="7" spans="2:7" ht="15" customHeight="1" x14ac:dyDescent="0.25">
      <c r="B7" s="32" t="s">
        <v>89</v>
      </c>
      <c r="C7" s="30" t="s">
        <v>121</v>
      </c>
      <c r="D7" s="31">
        <v>296.19</v>
      </c>
      <c r="E7" s="22"/>
      <c r="F7" s="25" t="s">
        <v>41</v>
      </c>
    </row>
    <row r="8" spans="2:7" ht="15" customHeight="1" x14ac:dyDescent="0.25">
      <c r="B8" s="32" t="s">
        <v>89</v>
      </c>
      <c r="C8" s="30" t="s">
        <v>122</v>
      </c>
      <c r="D8" s="31">
        <v>337.11</v>
      </c>
      <c r="E8" s="22"/>
      <c r="F8" s="25" t="s">
        <v>41</v>
      </c>
    </row>
    <row r="9" spans="2:7" ht="15" customHeight="1" x14ac:dyDescent="0.25">
      <c r="B9" s="32" t="s">
        <v>89</v>
      </c>
      <c r="C9" s="30" t="s">
        <v>122</v>
      </c>
      <c r="D9" s="31">
        <v>337.01</v>
      </c>
      <c r="E9" s="22" t="s">
        <v>23</v>
      </c>
      <c r="F9" s="25" t="s">
        <v>41</v>
      </c>
    </row>
    <row r="10" spans="2:7" x14ac:dyDescent="0.25">
      <c r="B10" s="35"/>
      <c r="C10" s="34"/>
      <c r="D10" s="36"/>
      <c r="E10" s="37"/>
      <c r="F10" s="37"/>
    </row>
    <row r="11" spans="2:7" x14ac:dyDescent="0.25">
      <c r="B11" s="2"/>
      <c r="C11" s="24" t="s">
        <v>39</v>
      </c>
      <c r="D11" s="4">
        <f>SUM(D6:D10)</f>
        <v>1194.01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9" location="Razão!A1" display="retorna"/>
    <hyperlink ref="F6" r:id="rId1"/>
    <hyperlink ref="F7:F9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F7" sqref="F7: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01/10/2023 a 31/10/2023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108</v>
      </c>
      <c r="C6" s="30" t="s">
        <v>75</v>
      </c>
      <c r="D6" s="31">
        <v>32.5</v>
      </c>
      <c r="E6" s="22"/>
      <c r="F6" s="25" t="s">
        <v>41</v>
      </c>
    </row>
    <row r="7" spans="2:7" ht="15" customHeight="1" x14ac:dyDescent="0.25">
      <c r="B7" s="32" t="s">
        <v>123</v>
      </c>
      <c r="C7" s="30" t="s">
        <v>125</v>
      </c>
      <c r="D7" s="31">
        <v>23.61</v>
      </c>
      <c r="E7" s="22"/>
      <c r="F7" s="25" t="s">
        <v>41</v>
      </c>
    </row>
    <row r="8" spans="2:7" ht="15" customHeight="1" x14ac:dyDescent="0.25">
      <c r="B8" s="32" t="s">
        <v>124</v>
      </c>
      <c r="C8" s="30" t="s">
        <v>126</v>
      </c>
      <c r="D8" s="31">
        <v>34.19</v>
      </c>
      <c r="E8" s="22"/>
      <c r="F8" s="25" t="s">
        <v>41</v>
      </c>
    </row>
    <row r="9" spans="2:7" ht="15" customHeight="1" x14ac:dyDescent="0.25">
      <c r="B9" s="32" t="s">
        <v>110</v>
      </c>
      <c r="C9" s="30" t="s">
        <v>76</v>
      </c>
      <c r="D9" s="31">
        <v>2.5</v>
      </c>
      <c r="E9" s="22" t="s">
        <v>23</v>
      </c>
      <c r="F9" s="25" t="s">
        <v>41</v>
      </c>
    </row>
    <row r="10" spans="2:7" x14ac:dyDescent="0.25">
      <c r="B10" s="35"/>
      <c r="C10" s="34"/>
      <c r="D10" s="36"/>
      <c r="E10" s="37"/>
      <c r="F10" s="37"/>
    </row>
    <row r="11" spans="2:7" x14ac:dyDescent="0.25">
      <c r="B11" s="2"/>
      <c r="C11" s="24" t="s">
        <v>39</v>
      </c>
      <c r="D11" s="4">
        <f>SUM(D6:D10)</f>
        <v>92.8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9" location="Razão!A1" display="retorna"/>
    <hyperlink ref="F6" r:id="rId1"/>
    <hyperlink ref="F7:F9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01/10/2023 a 31/10/2023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89</v>
      </c>
      <c r="C6" s="30" t="s">
        <v>127</v>
      </c>
      <c r="D6" s="31">
        <v>6.04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6.04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01/10/2023 a 31/10/2023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89</v>
      </c>
      <c r="C6" s="30" t="s">
        <v>128</v>
      </c>
      <c r="D6" s="31">
        <v>784.75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784.75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01/10/2023 a 31/10/2023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89</v>
      </c>
      <c r="C6" s="30" t="s">
        <v>129</v>
      </c>
      <c r="D6" s="31">
        <v>2061.62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2061.62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01/10/2023 a 31/10/2023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89</v>
      </c>
      <c r="C6" s="30" t="s">
        <v>129</v>
      </c>
      <c r="D6" s="31">
        <v>3436.04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3436.04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24</vt:i4>
      </vt:variant>
      <vt:variant>
        <vt:lpstr>Intervalos nomeados</vt:lpstr>
      </vt:variant>
      <vt:variant>
        <vt:i4>1</vt:i4>
      </vt:variant>
    </vt:vector>
  </HeadingPairs>
  <TitlesOfParts>
    <vt:vector size="25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2024-01-31T11:57:52Z</cp:lastPrinted>
  <dcterms:created xsi:type="dcterms:W3CDTF">2018-05-09T11:51:48Z</dcterms:created>
  <dcterms:modified xsi:type="dcterms:W3CDTF">2024-01-31T19:04:27Z</dcterms:modified>
</cp:coreProperties>
</file>