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107" r:id="rId14"/>
    <sheet name="14." sheetId="84" r:id="rId15"/>
    <sheet name="15." sheetId="125" r:id="rId16"/>
    <sheet name="16." sheetId="126" r:id="rId17"/>
    <sheet name="17." sheetId="108" r:id="rId18"/>
    <sheet name="18." sheetId="109" r:id="rId19"/>
  </sheets>
  <definedNames>
    <definedName name="_xlnm.Print_Area" localSheetId="0">RAZÃO!$A$1:$G$38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1" l="1"/>
  <c r="E13" i="1"/>
  <c r="E32" i="1" l="1"/>
  <c r="E33" i="1"/>
  <c r="E27" i="1"/>
  <c r="E25" i="1"/>
  <c r="D9" i="125" l="1"/>
  <c r="D8" i="126" l="1"/>
  <c r="B4" i="126"/>
  <c r="B4" i="125"/>
  <c r="D10" i="77" l="1"/>
  <c r="D8" i="122" l="1"/>
  <c r="B4" i="122"/>
  <c r="D8" i="108" l="1"/>
  <c r="D9" i="107"/>
  <c r="D8" i="109" l="1"/>
  <c r="B4" i="109"/>
  <c r="B4" i="108"/>
  <c r="B4" i="107" l="1"/>
  <c r="D8" i="103"/>
  <c r="B4" i="103"/>
  <c r="D9" i="102" l="1"/>
  <c r="B4" i="102"/>
  <c r="D10" i="84" l="1"/>
  <c r="B4" i="84"/>
  <c r="B4" i="77" l="1"/>
  <c r="D11" i="6" l="1"/>
  <c r="B4" i="29" l="1"/>
  <c r="B4" i="28"/>
  <c r="B4" i="27"/>
  <c r="B4" i="24"/>
  <c r="B4" i="6"/>
  <c r="B4" i="5"/>
  <c r="B4" i="4"/>
  <c r="B4" i="2"/>
  <c r="D14" i="29" l="1"/>
  <c r="D8" i="28"/>
  <c r="D8" i="27"/>
  <c r="D15" i="24" l="1"/>
  <c r="D9" i="5" l="1"/>
  <c r="E40" i="1" s="1"/>
  <c r="E38" i="1" l="1"/>
</calcChain>
</file>

<file path=xl/sharedStrings.xml><?xml version="1.0" encoding="utf-8"?>
<sst xmlns="http://schemas.openxmlformats.org/spreadsheetml/2006/main" count="335" uniqueCount="108">
  <si>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</si>
  <si>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</si>
  <si>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</si>
  <si>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</si>
  <si>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</si>
  <si>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</si>
  <si>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</si>
  <si>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</si>
  <si>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</si>
  <si>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</si>
  <si>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</si>
  <si>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</si>
  <si>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</si>
  <si>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</si>
  <si>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</si>
  <si>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</si>
  <si>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</si>
  <si>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</si>
  <si>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</si>
  <si>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</si>
  <si>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</si>
  <si>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</si>
  <si>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</si>
  <si>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</si>
  <si>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</si>
  <si>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</si>
  <si>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</si>
  <si>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</si>
  <si>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</si>
  <si>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</si>
  <si>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</si>
  <si>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</si>
  <si>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</si>
  <si>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</si>
  <si>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</si>
  <si>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</si>
  <si>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</si>
  <si>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</si>
  <si>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</si>
  <si>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</si>
  <si>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</si>
  <si>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</si>
  <si>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</si>
  <si>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</si>
  <si>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</si>
  <si>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</si>
  <si>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</si>
  <si>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</si>
  <si>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</si>
  <si>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</si>
  <si>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</si>
  <si>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</si>
  <si>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</si>
  <si>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</si>
  <si>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</si>
  <si>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 xml:space="preserve">Devido s/receita operacional d/mes 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</si>
  <si>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</si>
  <si>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</si>
  <si>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</si>
  <si>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</si>
  <si>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</si>
  <si>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</si>
  <si>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</si>
  <si>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FERNANDA CILIA MARAFÃO BRUNETTI</t>
  </si>
  <si>
    <t>VR. A SER PAGO REF. ALINE MARIA PEREIRA</t>
  </si>
  <si>
    <t>VR. A SER PAGO REF. INDIAMARA MOURA SIQUEIRA</t>
  </si>
  <si>
    <t>VR. A SER PAGO REF. STEYCE CHAVES GOMES</t>
  </si>
  <si>
    <t>VR. A SER PAGO REF. RENAN ALTINO BRESSAN</t>
  </si>
  <si>
    <t>Honorarios Conselho Fiscal Mario Zafallon Junior</t>
  </si>
  <si>
    <t>check</t>
  </si>
  <si>
    <t>Mario Zafallon Junior</t>
  </si>
  <si>
    <t>CSLL</t>
  </si>
  <si>
    <t>IRPJ</t>
  </si>
  <si>
    <t>Período : 01/09/2023 a 30/09/2023</t>
  </si>
  <si>
    <t>Despesas Copa/Cozinha/Mat. Limpesa</t>
  </si>
  <si>
    <t>Viagens e Estadias</t>
  </si>
  <si>
    <t>Manutenção Maquinas/Eqtos/Mobilia</t>
  </si>
  <si>
    <t>30/09/2023</t>
  </si>
  <si>
    <t>Depreciação do período : 09/2023</t>
  </si>
  <si>
    <t>01/09/2023</t>
  </si>
  <si>
    <t>05/09/2023</t>
  </si>
  <si>
    <t>14/09/2023</t>
  </si>
  <si>
    <t>29/09/2023</t>
  </si>
  <si>
    <t>COMPRA  CONF. N.FISCAL  N. 24773  - NACONTATOTEM VAREJO LTDA</t>
  </si>
  <si>
    <t>COMPRA  CONF. N.FISCAL  N. 3550 - SHOPPING DOS PARAFUSOS LTDA</t>
  </si>
  <si>
    <t>COMPRA  CONF. N.FISCAL  N. 14127 - C.S. SOBRAL MATERIAIS PARA CONSTRUÇÃO</t>
  </si>
  <si>
    <t>COMPRA  CONF. N.FISCAL  N. 14216 - C. S. SOBRAL MATERIAIS PARA CONSTRUÇÃO</t>
  </si>
  <si>
    <t>COMPRA  CONF. N.FISCAL  N. 14213 - C.S. SOBRAL MATERIAIS PARA CONSTRUÇÃO</t>
  </si>
  <si>
    <t>COMPRA  CONF. N.FISCAL  N. 1527 - A. PONTES TINTAS LTDA</t>
  </si>
  <si>
    <t>06/09/2023</t>
  </si>
  <si>
    <t>COMPRA  CONF. N.FISCAL  N. 47101 - DI CAFÉ MAQUINAS PARA CAFÉ EXPRESSO LTDA</t>
  </si>
  <si>
    <t>DEVOLUÇÃO DAS NOTAS FISCAIS 31380/31381</t>
  </si>
  <si>
    <t>11/09/2023</t>
  </si>
  <si>
    <t>PAGTO REF. REEMBOLSO DE DESPESAS DE VIAGENS A MANOEL DE ARAUJO SOBRINHO</t>
  </si>
  <si>
    <t>VR. A SER PAGO REF. ADRIANO ZABALA SEDENHO</t>
  </si>
  <si>
    <t>13/09/2023</t>
  </si>
  <si>
    <t>NF. SERVIÇOS 2 - CARLOS EDUARDO SIMOES</t>
  </si>
  <si>
    <t>VR. A SER PAGO REF. 09/2023 REF. REMUNERAÇÃO DOS DIRETORES</t>
  </si>
  <si>
    <t>VR. A SER PAGO REF. 09/2023 INSS S/REMUNERAÇÃO AUTONOMOS</t>
  </si>
  <si>
    <t>20/09/2023</t>
  </si>
  <si>
    <t>PAGTO REF. TARIFA MANUTENÇÃO CONTA ATIVA</t>
  </si>
  <si>
    <t>PAGTO REF. TARIFA DE COBRANÇA</t>
  </si>
  <si>
    <t>IRRF S/RENDIMENTOS RDC 09/2023</t>
  </si>
  <si>
    <t>25/09/2023</t>
  </si>
  <si>
    <t>PAGTO REF. MULTA E JUROS INSS/IRRF 07/2023</t>
  </si>
  <si>
    <t>PAGTO REF. PARCELAMENTO IRPJ PARCELA 56/60</t>
  </si>
  <si>
    <t>PAGTO REF. PAGTO REF. PARCELAMENTO IRPJ PARCELA 31/33</t>
  </si>
  <si>
    <t>VR. A SER PAGO REF. 09/2023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</si>
</sst>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5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5" fontId="0" fillId="3" borderId="11" xfId="0" applyNumberFormat="1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0923-972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0923-971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923-957.pdf" TargetMode="External"/><Relationship Id="rId2" Type="http://schemas.openxmlformats.org/officeDocument/2006/relationships/hyperlink" Target="http://transparencia.moradaturismoeventos.com.br/Arquivos/Transparencias/2/2/2023/PDF/0923-956.pdf" TargetMode="External"/><Relationship Id="rId1" Type="http://schemas.openxmlformats.org/officeDocument/2006/relationships/hyperlink" Target="http://transparencia.moradaturismoeventos.com.br/Arquivos/Transparencias/2/2/2023/PDF/0923-972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923-958.pdf" TargetMode="External"/><Relationship Id="rId2" Type="http://schemas.openxmlformats.org/officeDocument/2006/relationships/hyperlink" Target="http://transparencia.moradaturismoeventos.com.br/Arquivos/Transparencias/2/2/2023/PDF/0923-955.pdf" TargetMode="External"/><Relationship Id="rId1" Type="http://schemas.openxmlformats.org/officeDocument/2006/relationships/hyperlink" Target="http://transparencia.moradaturismoeventos.com.br/Arquivos/Transparencias/2/2/2023/PDF/0923-972.pdf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http://transparencia.moradaturismoeventos.com.br/Arquivos/Transparencias/2/2/2023/PDF/0923-960.pdf" TargetMode="External"/><Relationship Id="rId4" Type="http://schemas.openxmlformats.org/officeDocument/2006/relationships/hyperlink" Target="http://transparencia.moradaturismoeventos.com.br/Arquivos/Transparencias/2/2/2023/PDF/0923-959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923-964.pdf" TargetMode="External"/><Relationship Id="rId3" Type="http://schemas.openxmlformats.org/officeDocument/2006/relationships/hyperlink" Target="http://transparencia.moradaturismoeventos.com.br/Arquivos/Transparencias/2/2/2023/PDF/0923-963.pdf" TargetMode="External"/><Relationship Id="rId7" Type="http://schemas.openxmlformats.org/officeDocument/2006/relationships/hyperlink" Target="http://transparencia.moradaturismoeventos.com.br/Arquivos/Transparencias/2/2/2023/PDF/0923-969.pdf" TargetMode="External"/><Relationship Id="rId2" Type="http://schemas.openxmlformats.org/officeDocument/2006/relationships/hyperlink" Target="http://transparencia.moradaturismoeventos.com.br/Arquivos/Transparencias/2/2/2023/PDF/0923-962.pdf" TargetMode="External"/><Relationship Id="rId1" Type="http://schemas.openxmlformats.org/officeDocument/2006/relationships/hyperlink" Target="http://transparencia.moradaturismoeventos.com.br/Arquivos/Transparencias/2/2/2023/PDF/0923-972.pdf" TargetMode="External"/><Relationship Id="rId6" Type="http://schemas.openxmlformats.org/officeDocument/2006/relationships/hyperlink" Target="http://transparencia.moradaturismoeventos.com.br/Arquivos/Transparencias/2/2/2023/PDF/0923-966.pdf" TargetMode="External"/><Relationship Id="rId5" Type="http://schemas.openxmlformats.org/officeDocument/2006/relationships/hyperlink" Target="http://transparencia.moradaturismoeventos.com.br/Arquivos/Transparencias/2/2/2023/PDF/0923-968.pdf" TargetMode="External"/><Relationship Id="rId10" Type="http://schemas.openxmlformats.org/officeDocument/2006/relationships/printerSettings" Target="../printerSettings/printerSettings6.bin"/><Relationship Id="rId4" Type="http://schemas.openxmlformats.org/officeDocument/2006/relationships/hyperlink" Target="http://transparencia.moradaturismoeventos.com.br/Arquivos/Transparencias/2/2/2023/PDF/0923-965.pdf" TargetMode="External"/><Relationship Id="rId9" Type="http://schemas.openxmlformats.org/officeDocument/2006/relationships/hyperlink" Target="http://transparencia.moradaturismoeventos.com.br/Arquivos/Transparencias/2/2/2023/PDF/0923-967.pdf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0923-961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0923-970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3" Type="http://schemas.openxmlformats.org/officeDocument/2006/relationships/hyperlink" Target="http://transparencia.moradaturismoeventos.com.br/Arquivos/Transparencias/2/2/2023/PDF/0923-981.pdf" TargetMode="External"/><Relationship Id="rId7" Type="http://schemas.openxmlformats.org/officeDocument/2006/relationships/hyperlink" Target="http://transparencia.moradaturismoeventos.com.br/Arquivos/Transparencias/2/2/2023/PDF/0923-954.pdf" TargetMode="External"/><Relationship Id="rId2" Type="http://schemas.openxmlformats.org/officeDocument/2006/relationships/hyperlink" Target="http://transparencia.moradaturismoeventos.com.br/Arquivos/Transparencias/2/2/2023/PDF/0923-980.pdf" TargetMode="External"/><Relationship Id="rId1" Type="http://schemas.openxmlformats.org/officeDocument/2006/relationships/hyperlink" Target="http://transparencia.moradaturismoeventos.com.br/Arquivos/Transparencias/2/2/2023/PDF/0923-972.pdf" TargetMode="External"/><Relationship Id="rId6" Type="http://schemas.openxmlformats.org/officeDocument/2006/relationships/hyperlink" Target="http://transparencia.moradaturismoeventos.com.br/Arquivos/Transparencias/2/2/2023/PDF/0923-979.pdf" TargetMode="External"/><Relationship Id="rId5" Type="http://schemas.openxmlformats.org/officeDocument/2006/relationships/hyperlink" Target="http://transparencia.moradaturismoeventos.com.br/Arquivos/Transparencias/2/2/2023/PDF/0923-952.pdf" TargetMode="External"/><Relationship Id="rId4" Type="http://schemas.openxmlformats.org/officeDocument/2006/relationships/hyperlink" Target="http://transparencia.moradaturismoeventos.com.br/Arquivos/Transparencias/2/2/2023/PDF/0923-982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3/PDF/0923-983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923-9784pdf" TargetMode="External"/><Relationship Id="rId2" Type="http://schemas.openxmlformats.org/officeDocument/2006/relationships/hyperlink" Target="http://transparencia.moradaturismoeventos.com.br/Arquivos/Transparencias/2/2/2023/PDF/0923-953.pdf" TargetMode="External"/><Relationship Id="rId1" Type="http://schemas.openxmlformats.org/officeDocument/2006/relationships/hyperlink" Target="http://transparencia.moradaturismoeventos.com.br/Arquivos/Transparencias/2/2/2023/PDF/0923-972.pdf" TargetMode="External"/><Relationship Id="rId4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3/PDF/0923-883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://transparencia.moradaturismoeventos.com.br/Arquivos/Transparencias/2/2/2023/PDF/0923-996.pdf" TargetMode="External"/><Relationship Id="rId1" Type="http://schemas.openxmlformats.org/officeDocument/2006/relationships/hyperlink" Target="http://transparencia.moradaturismoeventos.com.br/Arquivos/Transparencias/2/2/2023/PDF/0923-996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://transparencia.moradaturismoeventos.com.br/Arquivos/Transparencias/2/2/2023/PDF/0923-998.pdf" TargetMode="External"/><Relationship Id="rId1" Type="http://schemas.openxmlformats.org/officeDocument/2006/relationships/hyperlink" Target="http://transparencia.moradaturismoeventos.com.br/Arquivos/Transparencias/2/2/2023/PDF/0923-998.pdf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://transparencia.moradaturismoeventos.com.br/Arquivos/Transparencias/2/2/2023/PDF/0923-896.pdf" TargetMode="External"/><Relationship Id="rId1" Type="http://schemas.openxmlformats.org/officeDocument/2006/relationships/hyperlink" Target="http://transparencia.moradaturismoeventos.com.br/Arquivos/Transparencias/2/2/2023/PDF/0923-896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3/PDF/0923-904.pdf" TargetMode="External"/><Relationship Id="rId1" Type="http://schemas.openxmlformats.org/officeDocument/2006/relationships/hyperlink" Target="http://transparencia.moradaturismoeventos.com.br/Arquivos/Transparencias/2/2/2023/PDF/0923-904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3/PDF/0923-973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3/PDF/0923-975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3/PDF/0923-97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4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D8" sqref="D8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73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2003.85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434.17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9489.88-3400</f>
        <v>6089.8799999999992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7">
        <f>13347.14</f>
        <v>13347.14</v>
      </c>
      <c r="F13" s="18" t="s">
        <v>22</v>
      </c>
    </row>
    <row r="14" spans="2:7" x14ac:dyDescent="0.25">
      <c r="C14" s="1" t="s">
        <v>29</v>
      </c>
      <c r="D14" t="s">
        <v>14</v>
      </c>
      <c r="E14" s="47">
        <v>6865.13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2363.5700000000002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2363.5700000000002</v>
      </c>
      <c r="F16" s="18" t="s">
        <v>22</v>
      </c>
    </row>
    <row r="17" spans="2:6" x14ac:dyDescent="0.25">
      <c r="C17" s="1" t="s">
        <v>29</v>
      </c>
      <c r="D17" t="s">
        <v>70</v>
      </c>
      <c r="E17" s="4">
        <v>2363.5700000000002</v>
      </c>
      <c r="F17" s="18" t="s">
        <v>22</v>
      </c>
    </row>
    <row r="18" spans="2:6" x14ac:dyDescent="0.25">
      <c r="C18" s="1" t="s">
        <v>29</v>
      </c>
      <c r="D18" t="s">
        <v>46</v>
      </c>
      <c r="E18" s="4">
        <v>2363.5700000000002</v>
      </c>
      <c r="F18" s="18" t="s">
        <v>22</v>
      </c>
    </row>
    <row r="19" spans="2:6" x14ac:dyDescent="0.25">
      <c r="C19" s="1" t="s">
        <v>29</v>
      </c>
      <c r="D19" t="s">
        <v>59</v>
      </c>
      <c r="E19" s="4">
        <v>2363.5700000000002</v>
      </c>
      <c r="F19" s="18" t="s">
        <v>22</v>
      </c>
    </row>
    <row r="20" spans="2:6" x14ac:dyDescent="0.25">
      <c r="C20" s="1" t="s">
        <v>29</v>
      </c>
      <c r="D20" t="s">
        <v>57</v>
      </c>
      <c r="E20" s="4">
        <v>4317.0200000000004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4">
        <v>1897.97</v>
      </c>
      <c r="F22" s="18" t="s">
        <v>22</v>
      </c>
    </row>
    <row r="23" spans="2:6" x14ac:dyDescent="0.25">
      <c r="C23" s="1" t="s">
        <v>31</v>
      </c>
      <c r="D23" t="s">
        <v>18</v>
      </c>
      <c r="E23" s="47">
        <v>7269.43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32</v>
      </c>
      <c r="D25" t="s">
        <v>60</v>
      </c>
      <c r="E25" s="4">
        <f>532.99+4495.44+15692.7+290</f>
        <v>21011.13</v>
      </c>
      <c r="F25" s="46" t="s">
        <v>22</v>
      </c>
    </row>
    <row r="26" spans="2:6" x14ac:dyDescent="0.25">
      <c r="C26" s="1" t="s">
        <v>33</v>
      </c>
      <c r="D26" t="s">
        <v>76</v>
      </c>
      <c r="E26" s="4">
        <v>224</v>
      </c>
      <c r="F26" s="46" t="s">
        <v>22</v>
      </c>
    </row>
    <row r="27" spans="2:6" x14ac:dyDescent="0.25">
      <c r="C27" s="1" t="s">
        <v>34</v>
      </c>
      <c r="D27" t="s">
        <v>74</v>
      </c>
      <c r="E27" s="4">
        <f>278.5-38.85</f>
        <v>239.65</v>
      </c>
      <c r="F27" s="46" t="s">
        <v>22</v>
      </c>
    </row>
    <row r="28" spans="2:6" x14ac:dyDescent="0.25">
      <c r="C28" s="1" t="s">
        <v>35</v>
      </c>
      <c r="D28" t="s">
        <v>75</v>
      </c>
      <c r="E28" s="4">
        <v>1441.62</v>
      </c>
      <c r="F28" s="46" t="s">
        <v>22</v>
      </c>
    </row>
    <row r="29" spans="2:6" x14ac:dyDescent="0.25">
      <c r="C29" s="1" t="s">
        <v>36</v>
      </c>
      <c r="D29" t="s">
        <v>49</v>
      </c>
      <c r="E29" s="4">
        <v>373.65</v>
      </c>
      <c r="F29" s="18" t="s">
        <v>22</v>
      </c>
    </row>
    <row r="30" spans="2:6" x14ac:dyDescent="0.25">
      <c r="C30" s="1" t="s">
        <v>37</v>
      </c>
      <c r="D30" t="s">
        <v>50</v>
      </c>
      <c r="E30" s="4">
        <v>2743.64</v>
      </c>
      <c r="F30" s="18" t="s">
        <v>22</v>
      </c>
    </row>
    <row r="31" spans="2:6" x14ac:dyDescent="0.25">
      <c r="B31" s="1" t="s">
        <v>47</v>
      </c>
      <c r="C31" s="1"/>
      <c r="E31" s="4"/>
      <c r="F31" s="4"/>
    </row>
    <row r="32" spans="2:6" x14ac:dyDescent="0.25">
      <c r="C32" s="1" t="s">
        <v>38</v>
      </c>
      <c r="D32" t="s">
        <v>62</v>
      </c>
      <c r="E32" s="4">
        <f>2686.95+509.62</f>
        <v>3196.5699999999997</v>
      </c>
      <c r="F32" s="18" t="s">
        <v>22</v>
      </c>
    </row>
    <row r="33" spans="3:6" x14ac:dyDescent="0.25">
      <c r="C33" s="1" t="s">
        <v>51</v>
      </c>
      <c r="D33" t="s">
        <v>21</v>
      </c>
      <c r="E33" s="4">
        <f>32.5+2.5</f>
        <v>35</v>
      </c>
      <c r="F33" s="18" t="s">
        <v>22</v>
      </c>
    </row>
    <row r="34" spans="3:6" x14ac:dyDescent="0.25">
      <c r="C34" s="1" t="s">
        <v>52</v>
      </c>
      <c r="D34" t="s">
        <v>56</v>
      </c>
      <c r="E34" s="4">
        <v>452.99</v>
      </c>
      <c r="F34" s="18" t="s">
        <v>22</v>
      </c>
    </row>
    <row r="35" spans="3:6" x14ac:dyDescent="0.25">
      <c r="C35" s="1" t="s">
        <v>53</v>
      </c>
      <c r="D35" t="s">
        <v>71</v>
      </c>
      <c r="E35" s="4">
        <v>1923.71</v>
      </c>
      <c r="F35" s="18" t="s">
        <v>22</v>
      </c>
    </row>
    <row r="36" spans="3:6" x14ac:dyDescent="0.25">
      <c r="C36" s="1" t="s">
        <v>54</v>
      </c>
      <c r="D36" t="s">
        <v>72</v>
      </c>
      <c r="E36" s="4">
        <v>3435.38</v>
      </c>
      <c r="F36" s="18" t="s">
        <v>22</v>
      </c>
    </row>
    <row r="37" spans="3:6" x14ac:dyDescent="0.25">
      <c r="C37" s="1"/>
      <c r="E37" s="4"/>
      <c r="F37" s="18"/>
    </row>
    <row r="38" spans="3:6" x14ac:dyDescent="0.25">
      <c r="D38" s="29" t="s">
        <v>40</v>
      </c>
      <c r="E38" s="28">
        <f>SUM(E7:E37)</f>
        <v>92519.78</v>
      </c>
      <c r="F38" s="4"/>
    </row>
    <row r="39" spans="3:6" x14ac:dyDescent="0.25">
      <c r="E39" s="4"/>
      <c r="F39" s="4"/>
    </row>
    <row r="40" spans="3:6" x14ac:dyDescent="0.25">
      <c r="D40" s="48" t="s">
        <v>69</v>
      </c>
      <c r="E40" s="4">
        <f>'1.'!D6+'2.'!D6+'3.'!D9+'4.'!D11+'5.'!D15+'6.'!D8+'7.'!D8+'8.'!D14+'9.'!D8+'10.'!D9+'11.'!D8+'12.'!D10+'13.'!D9+'14.'!D10+'15.'!D9+'16.'!D8+'17.'!D8+'18.'!D8</f>
        <v>92519.78</v>
      </c>
      <c r="F40" s="4"/>
    </row>
    <row r="41" spans="3:6" x14ac:dyDescent="0.25">
      <c r="E41" s="4"/>
      <c r="F41" s="4"/>
    </row>
    <row r="42" spans="3:6" x14ac:dyDescent="0.25">
      <c r="E42" s="4"/>
      <c r="F42" s="4"/>
    </row>
    <row r="43" spans="3:6" x14ac:dyDescent="0.25">
      <c r="E43" s="4"/>
      <c r="F43" s="4"/>
    </row>
    <row r="44" spans="3:6" x14ac:dyDescent="0.25">
      <c r="E44" s="4"/>
      <c r="F44" s="4"/>
    </row>
    <row r="45" spans="3:6" x14ac:dyDescent="0.25">
      <c r="E45" s="4"/>
      <c r="F45" s="4"/>
    </row>
    <row r="46" spans="3:6" x14ac:dyDescent="0.25">
      <c r="E46" s="4"/>
      <c r="F46" s="4"/>
    </row>
    <row r="47" spans="3:6" x14ac:dyDescent="0.25">
      <c r="E47" s="4"/>
      <c r="F47" s="4"/>
    </row>
    <row r="48" spans="3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2" location="'6.'!A1" display="abertura"/>
    <hyperlink ref="F23" location="'7.'!A1" display="abertura"/>
    <hyperlink ref="F30" location="'13.'!A1" display="abertura"/>
    <hyperlink ref="F29" location="'12.'!A1" display="abertura"/>
    <hyperlink ref="F13" location="'5.'!A1" display="abertura"/>
    <hyperlink ref="F34" location="'16.'!A1" display="abertura"/>
    <hyperlink ref="F25" location="'8.'!A1" display="abertura"/>
    <hyperlink ref="F14:F20" location="'5.'!A1" display="abertura"/>
    <hyperlink ref="F28" location="'11.'!A1" display="abertura"/>
    <hyperlink ref="F33" location="'15.'!A1" display="abertura"/>
    <hyperlink ref="F32" location="'14.'!A1" display="abertura"/>
    <hyperlink ref="F27" location="'10.'!A1" display="abertura"/>
    <hyperlink ref="F35" location="'17.'!A1" display="abertura"/>
    <hyperlink ref="F36" location="'18.'!A1" display="abertura"/>
    <hyperlink ref="F26" location="'9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32" t="s">
        <v>55</v>
      </c>
      <c r="D6" s="33">
        <v>2003.85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23" t="s">
        <v>55</v>
      </c>
      <c r="D6" s="26">
        <v>434.17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77</v>
      </c>
      <c r="C6" s="30" t="s">
        <v>64</v>
      </c>
      <c r="D6" s="27">
        <v>1700</v>
      </c>
      <c r="E6" s="22"/>
      <c r="F6" s="25" t="s">
        <v>41</v>
      </c>
    </row>
    <row r="7" spans="2:7" s="40" customFormat="1" ht="30" x14ac:dyDescent="0.25">
      <c r="B7" s="32" t="s">
        <v>77</v>
      </c>
      <c r="C7" s="39" t="s">
        <v>63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32" t="s">
        <v>77</v>
      </c>
      <c r="C6" s="41" t="s">
        <v>94</v>
      </c>
      <c r="D6" s="31">
        <v>741.57</v>
      </c>
      <c r="E6" s="41"/>
      <c r="F6" s="25" t="s">
        <v>41</v>
      </c>
    </row>
    <row r="7" spans="2:7" s="40" customFormat="1" x14ac:dyDescent="0.25">
      <c r="B7" s="32" t="s">
        <v>77</v>
      </c>
      <c r="C7" s="41" t="s">
        <v>65</v>
      </c>
      <c r="D7" s="31">
        <v>2300</v>
      </c>
      <c r="E7" s="41"/>
      <c r="F7" s="25" t="s">
        <v>41</v>
      </c>
    </row>
    <row r="8" spans="2:7" s="40" customFormat="1" x14ac:dyDescent="0.25">
      <c r="B8" s="32" t="s">
        <v>77</v>
      </c>
      <c r="C8" s="41" t="s">
        <v>67</v>
      </c>
      <c r="D8" s="31">
        <v>1348.31</v>
      </c>
      <c r="E8" s="41"/>
      <c r="F8" s="25" t="s">
        <v>41</v>
      </c>
    </row>
    <row r="9" spans="2:7" s="40" customFormat="1" x14ac:dyDescent="0.25">
      <c r="B9" s="32" t="s">
        <v>77</v>
      </c>
      <c r="C9" s="41" t="s">
        <v>66</v>
      </c>
      <c r="D9" s="31">
        <v>1700</v>
      </c>
      <c r="E9" s="22" t="s">
        <v>23</v>
      </c>
      <c r="F9" s="25" t="s">
        <v>41</v>
      </c>
    </row>
    <row r="10" spans="2:7" s="40" customFormat="1" x14ac:dyDescent="0.25">
      <c r="B10" s="42"/>
      <c r="D10" s="43"/>
    </row>
    <row r="11" spans="2:7" s="40" customFormat="1" x14ac:dyDescent="0.25">
      <c r="B11" s="42"/>
      <c r="C11" s="44" t="s">
        <v>39</v>
      </c>
      <c r="D11" s="43">
        <f>SUM(D6:D10)</f>
        <v>6089.88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13" sqref="F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23" t="s">
        <v>42</v>
      </c>
      <c r="D6" s="54">
        <v>2363.5700000000002</v>
      </c>
      <c r="E6" s="23"/>
      <c r="F6" s="25" t="s">
        <v>41</v>
      </c>
    </row>
    <row r="7" spans="2:7" x14ac:dyDescent="0.25">
      <c r="B7" s="32" t="s">
        <v>77</v>
      </c>
      <c r="C7" s="23" t="s">
        <v>43</v>
      </c>
      <c r="D7" s="54">
        <v>2363.5700000000002</v>
      </c>
      <c r="E7" s="23"/>
      <c r="F7" s="25" t="s">
        <v>41</v>
      </c>
    </row>
    <row r="8" spans="2:7" x14ac:dyDescent="0.25">
      <c r="B8" s="32" t="s">
        <v>77</v>
      </c>
      <c r="C8" s="23" t="s">
        <v>44</v>
      </c>
      <c r="D8" s="26">
        <v>13347.14</v>
      </c>
      <c r="E8" s="23"/>
      <c r="F8" s="25" t="s">
        <v>41</v>
      </c>
    </row>
    <row r="9" spans="2:7" x14ac:dyDescent="0.25">
      <c r="B9" s="32" t="s">
        <v>77</v>
      </c>
      <c r="C9" s="23" t="s">
        <v>45</v>
      </c>
      <c r="D9" s="26">
        <v>6865.13</v>
      </c>
      <c r="E9" s="25"/>
      <c r="F9" s="25" t="s">
        <v>41</v>
      </c>
    </row>
    <row r="10" spans="2:7" x14ac:dyDescent="0.25">
      <c r="B10" s="32" t="s">
        <v>77</v>
      </c>
      <c r="C10" s="23" t="s">
        <v>68</v>
      </c>
      <c r="D10" s="54">
        <v>2363.5700000000002</v>
      </c>
      <c r="E10" s="25"/>
      <c r="F10" s="25" t="s">
        <v>41</v>
      </c>
    </row>
    <row r="11" spans="2:7" x14ac:dyDescent="0.25">
      <c r="B11" s="32" t="s">
        <v>77</v>
      </c>
      <c r="C11" s="23" t="s">
        <v>61</v>
      </c>
      <c r="D11" s="54">
        <v>2363.5700000000002</v>
      </c>
      <c r="E11" s="25"/>
      <c r="F11" s="25" t="s">
        <v>41</v>
      </c>
    </row>
    <row r="12" spans="2:7" x14ac:dyDescent="0.25">
      <c r="B12" s="32" t="s">
        <v>77</v>
      </c>
      <c r="C12" s="23" t="s">
        <v>58</v>
      </c>
      <c r="D12" s="26">
        <v>4317.0200000000004</v>
      </c>
      <c r="E12" s="25"/>
      <c r="F12" s="25" t="s">
        <v>41</v>
      </c>
    </row>
    <row r="13" spans="2:7" x14ac:dyDescent="0.25">
      <c r="B13" s="32" t="s">
        <v>77</v>
      </c>
      <c r="C13" s="23" t="s">
        <v>48</v>
      </c>
      <c r="D13" s="54">
        <v>2363.5700000000002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36347.14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</hyperlinks>
  <pageMargins left="0.511811024" right="0.511811024" top="0.78740157499999996" bottom="0.78740157499999996" header="0.31496062000000002" footer="0.31496062000000002"/>
  <pageSetup paperSize="9" orientation="portrait" r:id="rId1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77</v>
      </c>
      <c r="C6" s="30" t="s">
        <v>98</v>
      </c>
      <c r="D6" s="26">
        <v>1897.97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1897.97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77</v>
      </c>
      <c r="C6" s="50" t="s">
        <v>97</v>
      </c>
      <c r="D6" s="26">
        <v>7269.43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7269.43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7"/>
  <sheetViews>
    <sheetView showGridLines="0" workbookViewId="0">
      <selection activeCell="I10" sqref="I10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45" t="s">
        <v>79</v>
      </c>
      <c r="C6" s="30" t="s">
        <v>83</v>
      </c>
      <c r="D6" s="27">
        <v>223.19</v>
      </c>
      <c r="E6" s="25"/>
      <c r="F6" s="22" t="s">
        <v>41</v>
      </c>
    </row>
    <row r="7" spans="2:7" ht="30" x14ac:dyDescent="0.25">
      <c r="B7" s="45" t="s">
        <v>79</v>
      </c>
      <c r="C7" s="30" t="s">
        <v>84</v>
      </c>
      <c r="D7" s="27">
        <v>309.8</v>
      </c>
      <c r="E7" s="25"/>
      <c r="F7" s="22" t="s">
        <v>41</v>
      </c>
    </row>
    <row r="8" spans="2:7" ht="30" x14ac:dyDescent="0.25">
      <c r="B8" s="45" t="s">
        <v>80</v>
      </c>
      <c r="C8" s="30" t="s">
        <v>85</v>
      </c>
      <c r="D8" s="27">
        <v>4495.4399999999996</v>
      </c>
      <c r="E8" s="25"/>
      <c r="F8" s="22" t="s">
        <v>41</v>
      </c>
    </row>
    <row r="9" spans="2:7" ht="30" x14ac:dyDescent="0.25">
      <c r="B9" s="45" t="s">
        <v>81</v>
      </c>
      <c r="C9" s="30" t="s">
        <v>86</v>
      </c>
      <c r="D9" s="27">
        <v>71.8</v>
      </c>
      <c r="E9" s="25"/>
      <c r="F9" s="22" t="s">
        <v>41</v>
      </c>
    </row>
    <row r="10" spans="2:7" ht="30" x14ac:dyDescent="0.25">
      <c r="B10" s="45" t="s">
        <v>81</v>
      </c>
      <c r="C10" s="30" t="s">
        <v>87</v>
      </c>
      <c r="D10" s="27">
        <v>15620.9</v>
      </c>
      <c r="E10" s="25"/>
      <c r="F10" s="22" t="s">
        <v>41</v>
      </c>
    </row>
    <row r="11" spans="2:7" ht="30" x14ac:dyDescent="0.25">
      <c r="B11" s="45" t="s">
        <v>82</v>
      </c>
      <c r="C11" s="30" t="s">
        <v>88</v>
      </c>
      <c r="D11" s="27">
        <v>290</v>
      </c>
      <c r="E11" s="22" t="s">
        <v>23</v>
      </c>
      <c r="F11" s="22" t="s">
        <v>41</v>
      </c>
    </row>
    <row r="12" spans="2:7" x14ac:dyDescent="0.25">
      <c r="B12" s="51"/>
      <c r="C12" s="34"/>
      <c r="D12" s="52"/>
      <c r="E12" s="53"/>
      <c r="F12" s="53"/>
    </row>
    <row r="13" spans="2:7" x14ac:dyDescent="0.25">
      <c r="B13" s="2"/>
      <c r="D13" s="4"/>
    </row>
    <row r="14" spans="2:7" x14ac:dyDescent="0.25">
      <c r="B14" s="2"/>
      <c r="C14" s="24" t="s">
        <v>39</v>
      </c>
      <c r="D14" s="4">
        <f>SUM(D6:D13)</f>
        <v>21011.129999999997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password="DF4F" sheet="1" objects="1" scenarios="1"/>
  <hyperlinks>
    <hyperlink ref="E11" location="Razão!A1" display="retorna"/>
    <hyperlink ref="F6:F11" r:id="rId1" display="docto."/>
    <hyperlink ref="F6" r:id="rId2"/>
    <hyperlink ref="F7" r:id="rId3"/>
    <hyperlink ref="F8" r:id="rId4"/>
    <hyperlink ref="F9" r:id="rId5"/>
    <hyperlink ref="F10" r:id="rId6"/>
    <hyperlink ref="F11" r:id="rId7"/>
  </hyperlinks>
  <pageMargins left="0.511811024" right="0.511811024" top="0.78740157499999996" bottom="0.78740157499999996" header="0.31496062000000002" footer="0.31496062000000002"/>
  <pageSetup paperSize="9" orientation="portrait" r:id="rId8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95</v>
      </c>
      <c r="C6" s="30" t="s">
        <v>96</v>
      </c>
      <c r="D6" s="27">
        <v>224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224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89</v>
      </c>
      <c r="C6" s="38" t="s">
        <v>90</v>
      </c>
      <c r="D6" s="27">
        <v>278.5</v>
      </c>
      <c r="E6" s="22"/>
      <c r="F6" s="25" t="s">
        <v>41</v>
      </c>
    </row>
    <row r="7" spans="2:7" x14ac:dyDescent="0.25">
      <c r="B7" s="32" t="s">
        <v>77</v>
      </c>
      <c r="C7" s="38" t="s">
        <v>91</v>
      </c>
      <c r="D7" s="27">
        <v>-38.85</v>
      </c>
      <c r="E7" s="22" t="s">
        <v>23</v>
      </c>
      <c r="F7" s="25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239.65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9">
        <v>45084</v>
      </c>
      <c r="B6" s="32" t="s">
        <v>92</v>
      </c>
      <c r="C6" s="38" t="s">
        <v>93</v>
      </c>
      <c r="D6" s="27">
        <v>1441.62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1441.62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30" t="s">
        <v>78</v>
      </c>
      <c r="D6" s="31">
        <v>37.68</v>
      </c>
      <c r="E6" s="22"/>
      <c r="F6" s="25" t="s">
        <v>41</v>
      </c>
    </row>
    <row r="7" spans="2:7" x14ac:dyDescent="0.25">
      <c r="B7" s="32" t="s">
        <v>77</v>
      </c>
      <c r="C7" s="30" t="s">
        <v>78</v>
      </c>
      <c r="D7" s="31">
        <v>169.54</v>
      </c>
      <c r="E7" s="22"/>
      <c r="F7" s="25" t="s">
        <v>41</v>
      </c>
    </row>
    <row r="8" spans="2:7" x14ac:dyDescent="0.25">
      <c r="B8" s="32" t="s">
        <v>77</v>
      </c>
      <c r="C8" s="30" t="s">
        <v>78</v>
      </c>
      <c r="D8" s="31">
        <v>166.43</v>
      </c>
      <c r="E8" s="22" t="s">
        <v>23</v>
      </c>
      <c r="F8" s="25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373.65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77</v>
      </c>
      <c r="C6" s="30" t="s">
        <v>78</v>
      </c>
      <c r="D6" s="31">
        <v>2374.69</v>
      </c>
      <c r="E6" s="22"/>
      <c r="F6" s="25" t="s">
        <v>41</v>
      </c>
    </row>
    <row r="7" spans="2:7" ht="15" customHeight="1" x14ac:dyDescent="0.25">
      <c r="B7" s="32" t="s">
        <v>77</v>
      </c>
      <c r="C7" s="30" t="s">
        <v>78</v>
      </c>
      <c r="D7" s="31">
        <v>368.95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103</v>
      </c>
      <c r="C6" s="30" t="s">
        <v>104</v>
      </c>
      <c r="D6" s="31">
        <v>2686.95</v>
      </c>
      <c r="E6" s="22"/>
      <c r="F6" s="25" t="s">
        <v>41</v>
      </c>
    </row>
    <row r="7" spans="2:7" x14ac:dyDescent="0.25">
      <c r="B7" s="32" t="s">
        <v>82</v>
      </c>
      <c r="C7" s="30" t="s">
        <v>105</v>
      </c>
      <c r="D7" s="31">
        <v>290.88</v>
      </c>
      <c r="E7" s="22"/>
      <c r="F7" s="25" t="s">
        <v>41</v>
      </c>
    </row>
    <row r="8" spans="2:7" ht="30" x14ac:dyDescent="0.25">
      <c r="B8" s="32" t="s">
        <v>82</v>
      </c>
      <c r="C8" s="30" t="s">
        <v>106</v>
      </c>
      <c r="D8" s="31">
        <v>218.74</v>
      </c>
      <c r="E8" s="22" t="s">
        <v>23</v>
      </c>
      <c r="F8" s="25" t="s">
        <v>41</v>
      </c>
    </row>
    <row r="9" spans="2:7" x14ac:dyDescent="0.25">
      <c r="B9" s="35"/>
      <c r="C9" s="34"/>
      <c r="D9" s="36"/>
      <c r="E9" s="37"/>
      <c r="F9" s="37"/>
    </row>
    <row r="10" spans="2:7" x14ac:dyDescent="0.25">
      <c r="B10" s="2"/>
      <c r="C10" s="24" t="s">
        <v>39</v>
      </c>
      <c r="D10" s="4">
        <f>SUM(D6:D9)</f>
        <v>3196.5699999999997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79</v>
      </c>
      <c r="C6" s="30" t="s">
        <v>100</v>
      </c>
      <c r="D6" s="31">
        <v>32.5</v>
      </c>
      <c r="E6" s="22"/>
      <c r="F6" s="25" t="s">
        <v>41</v>
      </c>
    </row>
    <row r="7" spans="2:7" x14ac:dyDescent="0.25">
      <c r="B7" s="32" t="s">
        <v>99</v>
      </c>
      <c r="C7" s="30" t="s">
        <v>101</v>
      </c>
      <c r="D7" s="31">
        <v>2.5</v>
      </c>
      <c r="E7" s="22" t="s">
        <v>23</v>
      </c>
      <c r="F7" s="25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H15" sqref="H1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32" t="s">
        <v>77</v>
      </c>
      <c r="C6" s="30" t="s">
        <v>102</v>
      </c>
      <c r="D6" s="31">
        <v>452.99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452.99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77</v>
      </c>
      <c r="C6" s="30" t="s">
        <v>107</v>
      </c>
      <c r="D6" s="31">
        <v>1923.71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1923.71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23" sqref="F2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01/09/2023 a 30/09/2023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77</v>
      </c>
      <c r="C6" s="30" t="s">
        <v>107</v>
      </c>
      <c r="D6" s="31">
        <v>3435.38</v>
      </c>
      <c r="E6" s="22" t="s">
        <v>23</v>
      </c>
      <c r="F6" s="25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3435.38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19</vt:i4>
      </vt:variant>
      <vt:variant>
        <vt:lpstr>Intervalos nomeados</vt:lpstr>
      </vt:variant>
      <vt:variant>
        <vt:i4>1</vt:i4>
      </vt:variant>
    </vt:vector>
  </HeadingPairs>
  <TitlesOfParts>
    <vt:vector size="20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2023-09-28T11:29:57Z</cp:lastPrinted>
  <dcterms:created xsi:type="dcterms:W3CDTF">2018-05-09T11:51:48Z</dcterms:created>
  <dcterms:modified xsi:type="dcterms:W3CDTF">2023-11-21T13:13:22Z</dcterms:modified>
</cp:coreProperties>
</file>