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3" r:id="rId10"/>
    <sheet name="10." sheetId="102" r:id="rId11"/>
    <sheet name="11." sheetId="122" r:id="rId12"/>
    <sheet name="12." sheetId="77" r:id="rId13"/>
    <sheet name="13." sheetId="107" r:id="rId14"/>
    <sheet name="14." sheetId="84" r:id="rId15"/>
    <sheet name="15." sheetId="125" r:id="rId16"/>
    <sheet name="16." sheetId="126" r:id="rId17"/>
    <sheet name="17." sheetId="108" r:id="rId18"/>
    <sheet name="18." sheetId="109" r:id="rId19"/>
    <sheet name="19." sheetId="123" r:id="rId20"/>
    <sheet name="20." sheetId="124" r:id="rId21"/>
    <sheet name="21." sheetId="127" r:id="rId22"/>
    <sheet name="22." sheetId="128" r:id="rId23"/>
    <sheet name="23." sheetId="129" r:id="rId24"/>
    <sheet name="24." sheetId="130" r:id="rId25"/>
    <sheet name="25." sheetId="131" r:id="rId26"/>
    <sheet name="26." sheetId="132" r:id="rId27"/>
  </sheets>
  <definedNames>
    <definedName name="_xlnm.Print_Area" localSheetId="0">RAZÃO!$A$1:$G$46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24" l="1"/>
  <c r="E13" i="1" l="1"/>
  <c r="E11" i="1"/>
  <c r="D12" i="125" l="1"/>
  <c r="D8" i="132" l="1"/>
  <c r="B4" i="132"/>
  <c r="D8" i="131"/>
  <c r="B4" i="131"/>
  <c r="D8" i="130"/>
  <c r="B4" i="130"/>
  <c r="D13" i="129"/>
  <c r="B4" i="129"/>
  <c r="D10" i="128" l="1"/>
  <c r="B4" i="128"/>
  <c r="D8" i="127"/>
  <c r="B4" i="127"/>
  <c r="D8" i="126" l="1"/>
  <c r="B4" i="126"/>
  <c r="B4" i="125"/>
  <c r="D8" i="124" l="1"/>
  <c r="B4" i="124"/>
  <c r="D9" i="123"/>
  <c r="B4" i="123"/>
  <c r="D10" i="77" l="1"/>
  <c r="D8" i="122" l="1"/>
  <c r="B4" i="122"/>
  <c r="D10" i="108" l="1"/>
  <c r="D11" i="107"/>
  <c r="D9" i="109" l="1"/>
  <c r="B4" i="109"/>
  <c r="B4" i="108"/>
  <c r="B4" i="107" l="1"/>
  <c r="D9" i="103"/>
  <c r="B4" i="103"/>
  <c r="D8" i="102" l="1"/>
  <c r="B4" i="102"/>
  <c r="D10" i="84" l="1"/>
  <c r="B4" i="84"/>
  <c r="B4" i="77" l="1"/>
  <c r="D16" i="6" l="1"/>
  <c r="B4" i="29" l="1"/>
  <c r="B4" i="28"/>
  <c r="B4" i="27"/>
  <c r="B4" i="24"/>
  <c r="B4" i="6"/>
  <c r="B4" i="5"/>
  <c r="B4" i="4"/>
  <c r="B4" i="2"/>
  <c r="D8" i="29" l="1"/>
  <c r="E48" i="1" s="1"/>
  <c r="D8" i="28"/>
  <c r="D8" i="27"/>
  <c r="D15" i="24" l="1"/>
  <c r="D9" i="5" l="1"/>
  <c r="E46" i="1" s="1"/>
</calcChain>
</file>

<file path=xl/sharedStrings.xml><?xml version="1.0" encoding="utf-8"?>
<sst xmlns="http://schemas.openxmlformats.org/spreadsheetml/2006/main" count="467" uniqueCount="149">
  <si>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</si>
  <si>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</si>
  <si>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</si>
  <si>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</si>
  <si>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</si>
  <si>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</si>
  <si>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</si>
  <si>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</si>
  <si>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</si>
  <si>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</si>
  <si>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</si>
  <si>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</si>
  <si>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</si>
  <si>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</si>
  <si>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</si>
  <si>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</si>
  <si>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</si>
  <si>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</si>
  <si>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</si>
  <si>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</si>
  <si>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</si>
  <si>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</si>
  <si>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</si>
  <si>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</si>
  <si>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</si>
  <si>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</si>
  <si>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</si>
  <si>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</si>
  <si>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</si>
  <si>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</si>
  <si>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</si>
  <si>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</si>
  <si>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</si>
  <si>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</si>
  <si>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</si>
  <si>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</si>
  <si>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</si>
  <si>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</si>
  <si>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</si>
  <si>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</si>
  <si>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</si>
  <si>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</si>
  <si>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</si>
  <si>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</si>
  <si>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</si>
  <si>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</si>
  <si>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>Nelson Kiyoshi Hisatsuga</t>
  </si>
  <si>
    <t>DESPESAS/RECEITAS FINANCEIRAS</t>
  </si>
  <si>
    <t>Honorarios Conselho Fiscal Nelson Kiyoshi Hisatsuga</t>
  </si>
  <si>
    <t>Honorários Contábeis / Auditoria</t>
  </si>
  <si>
    <t>Depreciação</t>
  </si>
  <si>
    <t>Depreciação - Imoveis</t>
  </si>
  <si>
    <t>15.</t>
  </si>
  <si>
    <t>16.</t>
  </si>
  <si>
    <t>17.</t>
  </si>
  <si>
    <t>18.</t>
  </si>
  <si>
    <t>19.</t>
  </si>
  <si>
    <t>Material de Uso/Consumo</t>
  </si>
  <si>
    <t xml:space="preserve">Devido s/receita operacional d/mes </t>
  </si>
  <si>
    <t>IRRF  s/ Aplicações Financeiras</t>
  </si>
  <si>
    <t>Impressos/Xerox/Mat Escritorio</t>
  </si>
  <si>
    <t>Jefferson Henrique Rosseti</t>
  </si>
  <si>
    <t>Honorarios Diretoria Jefferson Henrique Rosseti</t>
  </si>
  <si>
    <t>Salua Kairuz Manoel</t>
  </si>
  <si>
    <t>Despesas de Telefone/Internet</t>
  </si>
  <si>
    <t>Manutenção e Conservação de Imoveis</t>
  </si>
  <si>
    <t>20.</t>
  </si>
  <si>
    <t>21.</t>
  </si>
  <si>
    <t>Honorarios Conselho Fiscal Saula Kairuz Manoel</t>
  </si>
  <si>
    <t>22.</t>
  </si>
  <si>
    <t>Juros Ativos</t>
  </si>
  <si>
    <t>Combustiveis e Lubrificantes</t>
  </si>
  <si>
    <t>Encargos s/ Tributos Vencidos</t>
  </si>
  <si>
    <t>23.</t>
  </si>
  <si>
    <t>24.</t>
  </si>
  <si>
    <t>25.</t>
  </si>
  <si>
    <t>26.</t>
  </si>
  <si>
    <t>VR. A SER PAGO REF. FERNANDA CILIA MARAFÃO BRUNETTI</t>
  </si>
  <si>
    <t>VR. A SER PAGO REF. ALINE MARIA PEREIRA</t>
  </si>
  <si>
    <t>VR. A SER PAGO REF. BRUNA CAROLINA PONCIANO STIEVANO</t>
  </si>
  <si>
    <t>VR. A SER PAGO REF. VILMA MEDEIROS FREITAS</t>
  </si>
  <si>
    <t>VR. A SER PAGO REF. INDIAMARA MOURA SIQUEIRA</t>
  </si>
  <si>
    <t>VR. A SER PAGO REF. TERESA CRISTINA RIBEIRO</t>
  </si>
  <si>
    <t>VR. A SER PAGO REF. STEYCE CHAVES GOMES</t>
  </si>
  <si>
    <t>VR. A SER PAGO REF. RENAN ALTINO BRESSAN</t>
  </si>
  <si>
    <t>VR. A SER PAGO REF. IAGO ALEJANDRO GUIDI MARCELINO</t>
  </si>
  <si>
    <t>VR. A SER PAGO REF. PABLO HENRIQUE RODRIGUES</t>
  </si>
  <si>
    <t>VR. A SER PAGO REF. ZENILTON DE OLIVEIRA NEVES</t>
  </si>
  <si>
    <t>Honorarios Conselho Fiscal Mario Zafallon Junior</t>
  </si>
  <si>
    <t>VR. A SER PAGO REF. 05/2023 INSS S/REMUNERAÇÃO AUTONOMOS</t>
  </si>
  <si>
    <t>VR. A SER PAGO REF. 05/2023 REF. REMUNERAÇÃO DOS DIRETORES</t>
  </si>
  <si>
    <t>PAGTO REF. TARIFA COBRANÇA</t>
  </si>
  <si>
    <t>check</t>
  </si>
  <si>
    <t>Período : 01/06/2023 a 30/06/2023</t>
  </si>
  <si>
    <t>Descontos Obtidos</t>
  </si>
  <si>
    <t>Despesas com Eventos</t>
  </si>
  <si>
    <t>Impostos e Taxas</t>
  </si>
  <si>
    <t>Perdas Pagto Boleto Falso</t>
  </si>
  <si>
    <t>Manutenção Maq/Eqtos/Mobilia</t>
  </si>
  <si>
    <t>Mario Zafallon Junior</t>
  </si>
  <si>
    <t>CSLL</t>
  </si>
  <si>
    <t>IRPJ</t>
  </si>
  <si>
    <t>30/06/2023</t>
  </si>
  <si>
    <t>01/06/2023</t>
  </si>
  <si>
    <t>13/06/2023</t>
  </si>
  <si>
    <t>15/06/2023</t>
  </si>
  <si>
    <t>22/06/2023</t>
  </si>
  <si>
    <t>23/06/2023</t>
  </si>
  <si>
    <t>PAGTO REF. TARIFAS MANUTENÇÃO CONTA ATIVA</t>
  </si>
  <si>
    <t>IRRF S/RENDIMENTO RDC 06/2023</t>
  </si>
  <si>
    <t>REF. PG PIS/COFINS/CSLL/IRPJ PARCELA 11/35</t>
  </si>
  <si>
    <t>PAGTO REF. ENCARGOS SOBRE TRIBUTOS PARCELAMENTO IRPJ PARCELA 28/33</t>
  </si>
  <si>
    <t>PAGTO REF. ENCARGOS TRIBUTOS VENCIDOS PARCELAMENTO IRPJ PARCELA 53/60</t>
  </si>
  <si>
    <t>VR. A SER PAGO REF. 2º TRIMESTRE 2023</t>
  </si>
  <si>
    <t>NF. SERVIÇOS 33 - THALITA ROSA ZANIN BAPTISTA</t>
  </si>
  <si>
    <t>NF. SERVIÇOS 1662 - INOVACONT ASSESSORIA CONTABIL LTDA</t>
  </si>
  <si>
    <t>PAGTO REF. SAT FISCAL 68086 - AUTO POSTO PARQUE DE ARARAQUARA EIRELI</t>
  </si>
  <si>
    <t>PAGO FATURA 1691054601-0 TELEFONICA BRASIL S/A 06 2023</t>
  </si>
  <si>
    <t>PAGO FATURA 1692045129-0 TELEFONICA BRASIL S/A 062023</t>
  </si>
  <si>
    <t>06/06/2023</t>
  </si>
  <si>
    <t>07/06/2023</t>
  </si>
  <si>
    <t>27/06/2023</t>
  </si>
  <si>
    <t>PAGTO REF. TAXA DE VISTORIA DO CORPO DE BOMBEIROS CONF. DARE 230590082930632</t>
  </si>
  <si>
    <t>PAGTO À JUNTA COMERCIAL DO ESTADO DE SÃO PAULO REF. REGISTRO ATA ASSEMBLEIA GERAL</t>
  </si>
  <si>
    <t>PAGTO REF. TAXA DE PODER DE POLICIA  PARCELA 01</t>
  </si>
  <si>
    <t>COMPRA  CONF. N.FISCAL  N. 10632 - CENTER PRINT CARTUCHOS E TONNERS LTDA</t>
  </si>
  <si>
    <t>05/06/2023</t>
  </si>
  <si>
    <t>NF. SERVIÇOS 15</t>
  </si>
  <si>
    <t>COMPRA  CONF. N.FISCAL  N. 119 - VIDRO SOL ARARAQUARA LTDA ME</t>
  </si>
  <si>
    <t>NF. SERVIÇOS 44 - ALCILENE ALVES DINIZ DE OLIVEIRA</t>
  </si>
  <si>
    <t>COMPRA  CONF. N.FISCAL  N. 3088 - MULT PORTAS DISTRIBUIDORA DE ESQUADRIAS LTDA</t>
  </si>
  <si>
    <t>14/06/2023</t>
  </si>
  <si>
    <t>COMPRA  CONF. N.FISCAL  N. 27293 - AMAURI ALVES FERREIRA MAQUINAS EPP</t>
  </si>
  <si>
    <t>VR. A SER PAGO REF. ORDEM DE SERVIÇO 74071 - AMAURI ALVES FERREIRA MAQUINAS CONF. AUTORIZAÇÃO DA SRA. TERESA.</t>
  </si>
  <si>
    <t>NF. SERVIÇOS 135 - EVERTON HENRIQUE BRAUNA BONAVINA</t>
  </si>
  <si>
    <t>12/06/2023</t>
  </si>
  <si>
    <t>24/06/2023</t>
  </si>
  <si>
    <t>29/06/2023</t>
  </si>
  <si>
    <t>COMPRA  CONF. N.FISCAL  N. 23185 - BERLINK COMERCIO E LOGÍSTICA LTDA</t>
  </si>
  <si>
    <t>PAGTO REF. SAT FISCAL Nº 2375 CASA DA SOMBRINHA MORADA DO SOL LTDA</t>
  </si>
  <si>
    <t>PAGTO REF.  PROGRAMA EDITOR DE VIDEO CONFORME EXTRATO CONTA CORRENTE</t>
  </si>
  <si>
    <t>COMPRA  CONF. N.FISCAL  N. 81696 - CAPACHOLANDIA COMERCIO DE CAPACHOS LTDA</t>
  </si>
  <si>
    <t>PAGTO REF. CURSO SOBRE INTELIGENCIA ARTIFICIAL CONFORME EXTRATO CONTA CORRENTE</t>
  </si>
  <si>
    <t>Depreciação do período : 06/2023</t>
  </si>
  <si>
    <t>PAGTO REF. BOLETO FALSO ENVIADO PARA A EMPRESA</t>
  </si>
  <si>
    <t>19/06/2023</t>
  </si>
  <si>
    <t>JUROS ATIVOS LIQ. COBRANÇA - CONTRATO N. 195/2023 - GT TEATRO - REALIZADO 03/06/2023</t>
  </si>
  <si>
    <t>JUROS ATIVOS REF. LIQ. COBRANÇA - CONTRATO N. 233/2023 - O TEATRO MAGICO - REALIZADO 17/06/2023</t>
  </si>
  <si>
    <t>DESCONTO OBTIDO REF. NOTA FISCAL 81696 - CAPACHOLANDIA COMERCIO DE CAPACHOS LTDA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</si>
</sst>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#,###,##0.00;\(#,###,###,##0.00\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55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vertical="center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49" fontId="0" fillId="0" borderId="10" xfId="0" applyNumberFormat="1" applyBorder="1" applyAlignment="1">
      <alignment vertical="center"/>
    </xf>
    <xf numFmtId="0" fontId="2" fillId="0" borderId="0" xfId="1"/>
    <xf numFmtId="4" fontId="0" fillId="0" borderId="0" xfId="0" applyNumberFormat="1" applyAlignment="1">
      <alignment horizontal="right"/>
    </xf>
    <xf numFmtId="164" fontId="0" fillId="3" borderId="0" xfId="0" applyNumberFormat="1" applyFont="1" applyFill="1" applyBorder="1" applyAlignment="1">
      <alignment vertical="top"/>
    </xf>
    <xf numFmtId="0" fontId="0" fillId="0" borderId="0" xfId="0" applyAlignment="1">
      <alignment horizontal="right"/>
    </xf>
    <xf numFmtId="0" fontId="0" fillId="3" borderId="11" xfId="0" applyFont="1" applyFill="1" applyBorder="1" applyAlignment="1">
      <alignment vertical="top"/>
    </xf>
    <xf numFmtId="14" fontId="0" fillId="0" borderId="0" xfId="0" applyNumberFormat="1"/>
    <xf numFmtId="0" fontId="0" fillId="0" borderId="10" xfId="0" applyBorder="1" applyAlignment="1">
      <alignment horizontal="center" vertical="center" wrapText="1"/>
    </xf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3/PDF/0623-449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3/PDF/0623-448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0623-433.pdf" TargetMode="External"/><Relationship Id="rId2" Type="http://schemas.openxmlformats.org/officeDocument/2006/relationships/hyperlink" Target="http://transparencia.moradaturismoeventos.com.br/Arquivos/Transparencias/2/2/2023/PDF/0623-435.pdf" TargetMode="External"/><Relationship Id="rId1" Type="http://schemas.openxmlformats.org/officeDocument/2006/relationships/hyperlink" Target="http://transparencia.moradaturismoeventos.com.br/Arquivos/Transparencias/2/2/2023/PDF/0623-269.pdf" TargetMode="External"/><Relationship Id="rId4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3/PDF/0623-441.pdf" TargetMode="External"/><Relationship Id="rId3" Type="http://schemas.openxmlformats.org/officeDocument/2006/relationships/hyperlink" Target="http://transparencia.moradaturismoeventos.com.br/Arquivos/Transparencias/2/2/2023/PDF/0623-436.pdf" TargetMode="External"/><Relationship Id="rId7" Type="http://schemas.openxmlformats.org/officeDocument/2006/relationships/hyperlink" Target="http://transparencia.moradaturismoeventos.com.br/Arquivos/Transparencias/2/2/2023/PDF/0623-440.pdf" TargetMode="External"/><Relationship Id="rId2" Type="http://schemas.openxmlformats.org/officeDocument/2006/relationships/hyperlink" Target="http://transparencia.moradaturismoeventos.com.br/Arquivos/Transparencias/2/2/2023/PDF/0623-434.pdf" TargetMode="External"/><Relationship Id="rId1" Type="http://schemas.openxmlformats.org/officeDocument/2006/relationships/hyperlink" Target="http://transparencia.moradaturismoeventos.com.br/Arquivos/Transparencias/2/2/2023/PDF/0623-434.pdf" TargetMode="External"/><Relationship Id="rId6" Type="http://schemas.openxmlformats.org/officeDocument/2006/relationships/hyperlink" Target="http://transparencia.moradaturismoeventos.com.br/Arquivos/Transparencias/2/2/2023/PDF/0623-439.pdf" TargetMode="External"/><Relationship Id="rId11" Type="http://schemas.openxmlformats.org/officeDocument/2006/relationships/printerSettings" Target="../printerSettings/printerSettings5.bin"/><Relationship Id="rId5" Type="http://schemas.openxmlformats.org/officeDocument/2006/relationships/hyperlink" Target="http://transparencia.moradaturismoeventos.com.br/Arquivos/Transparencias/2/2/2023/PDF/0623-438.pdf" TargetMode="External"/><Relationship Id="rId10" Type="http://schemas.openxmlformats.org/officeDocument/2006/relationships/hyperlink" Target="http://transparencia.moradaturismoeventos.com.br/Arquivos/Transparencias/2/2/2023/PDF/0623-443.pdf" TargetMode="External"/><Relationship Id="rId4" Type="http://schemas.openxmlformats.org/officeDocument/2006/relationships/hyperlink" Target="http://transparencia.moradaturismoeventos.com.br/Arquivos/Transparencias/2/2/2023/PDF/0623-437.pdf" TargetMode="External"/><Relationship Id="rId9" Type="http://schemas.openxmlformats.org/officeDocument/2006/relationships/hyperlink" Target="http://transparencia.moradaturismoeventos.com.br/Arquivos/Transparencias/2/2/2023/PDF/0623-442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3/PDF/0623-426.pdf" TargetMode="External"/><Relationship Id="rId3" Type="http://schemas.openxmlformats.org/officeDocument/2006/relationships/hyperlink" Target="http://transparencia.moradaturismoeventos.com.br/Arquivos/Transparencias/2/2/2023/PDF/0623-425.pdf" TargetMode="External"/><Relationship Id="rId7" Type="http://schemas.openxmlformats.org/officeDocument/2006/relationships/hyperlink" Target="http://transparencia.moradaturismoeventos.com.br/Arquivos/Transparencias/2/2/2023/PDF/0623-431.pdf" TargetMode="External"/><Relationship Id="rId2" Type="http://schemas.openxmlformats.org/officeDocument/2006/relationships/hyperlink" Target="http://transparencia.moradaturismoeventos.com.br/Arquivos/Transparencias/2/2/2023/PDF/0623-424.pdf" TargetMode="External"/><Relationship Id="rId1" Type="http://schemas.openxmlformats.org/officeDocument/2006/relationships/hyperlink" Target="http://transparencia.moradaturismoeventos.com.br/Arquivos/Transparencias/2/2/2023/PDF/0623-424.pdf" TargetMode="External"/><Relationship Id="rId6" Type="http://schemas.openxmlformats.org/officeDocument/2006/relationships/hyperlink" Target="http://transparencia.moradaturismoeventos.com.br/Arquivos/Transparencias/2/2/2023/PDF/0623-428.pdf" TargetMode="External"/><Relationship Id="rId5" Type="http://schemas.openxmlformats.org/officeDocument/2006/relationships/hyperlink" Target="http://transparencia.moradaturismoeventos.com.br/Arquivos/Transparencias/2/2/2023/PDF/0623-430.pdf" TargetMode="External"/><Relationship Id="rId10" Type="http://schemas.openxmlformats.org/officeDocument/2006/relationships/printerSettings" Target="../printerSettings/printerSettings6.bin"/><Relationship Id="rId4" Type="http://schemas.openxmlformats.org/officeDocument/2006/relationships/hyperlink" Target="http://transparencia.moradaturismoeventos.com.br/Arquivos/Transparencias/2/2/2023/PDF/0623-427.pdf" TargetMode="External"/><Relationship Id="rId9" Type="http://schemas.openxmlformats.org/officeDocument/2006/relationships/hyperlink" Target="http://transparencia.moradaturismoeventos.com.br/Arquivos/Transparencias/2/2/2023/PDF/0623-429.pdf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transparencia.moradaturismoeventos.com.br/Arquivos/Transparencias/2/2/2023/PDF/0623-444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3/PDF/0623-432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transparencia.moradaturismoeventos.com.br/Arquivos/Transparencias/2/2/2023/PDF/0623-469.pdf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0623-346.pdf" TargetMode="External"/><Relationship Id="rId2" Type="http://schemas.openxmlformats.org/officeDocument/2006/relationships/hyperlink" Target="http://transparencia.moradaturismoeventos.com.br/Arquivos/Transparencias/2/2/2023/PDF/0623-345.pdf" TargetMode="External"/><Relationship Id="rId1" Type="http://schemas.openxmlformats.org/officeDocument/2006/relationships/hyperlink" Target="http://transparencia.moradaturismoeventos.com.br/Arquivos/Transparencias/2/2/2023/PDF/0623-269.pdf" TargetMode="External"/><Relationship Id="rId4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://transparencia.moradaturismoeventos.com.br/Arquivos/Transparencias/2/2/2023/PDF/0623-332.pdf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transparencia.moradaturismoeventos.com.br/Arquivos/Transparencias/2/2/2023/PDF/0623-324.pdf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0623-330.pdf" TargetMode="External"/><Relationship Id="rId2" Type="http://schemas.openxmlformats.org/officeDocument/2006/relationships/hyperlink" Target="http://transparencia.moradaturismoeventos.com.br/Arquivos/Transparencias/2/2/2023/PDF/0623-329.pdf" TargetMode="External"/><Relationship Id="rId1" Type="http://schemas.openxmlformats.org/officeDocument/2006/relationships/hyperlink" Target="http://transparencia.moradaturismoeventos.com.br/Arquivos/Transparencias/2/2/2023/PDF/0623-269.pdf" TargetMode="External"/><Relationship Id="rId5" Type="http://schemas.openxmlformats.org/officeDocument/2006/relationships/printerSettings" Target="../printerSettings/printerSettings13.bin"/><Relationship Id="rId4" Type="http://schemas.openxmlformats.org/officeDocument/2006/relationships/hyperlink" Target="http://transparencia.moradaturismoeventos.com.br/Arquivos/Transparencias/2/2/2023/PDF/0623-361.pdf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0623-337.pdf" TargetMode="External"/><Relationship Id="rId2" Type="http://schemas.openxmlformats.org/officeDocument/2006/relationships/hyperlink" Target="http://transparencia.moradaturismoeventos.com.br/Arquivos/Transparencias/2/2/2023/PDF/0623-317.pdf" TargetMode="External"/><Relationship Id="rId1" Type="http://schemas.openxmlformats.org/officeDocument/2006/relationships/hyperlink" Target="http://transparencia.moradaturismoeventos.com.br/Arquivos/Transparencias/2/2/2023/PDF/0623-269.pdf" TargetMode="External"/><Relationship Id="rId6" Type="http://schemas.openxmlformats.org/officeDocument/2006/relationships/printerSettings" Target="../printerSettings/printerSettings14.bin"/><Relationship Id="rId5" Type="http://schemas.openxmlformats.org/officeDocument/2006/relationships/hyperlink" Target="http://transparencia.moradaturismoeventos.com.br/Arquivos/Transparencias/2/2/2023/PDF/0623-339.pdf" TargetMode="External"/><Relationship Id="rId4" Type="http://schemas.openxmlformats.org/officeDocument/2006/relationships/hyperlink" Target="http://transparencia.moradaturismoeventos.com.br/Arquivos/Transparencias/2/2/2023/PDF/0623-319.pdf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0623-358.pdf" TargetMode="External"/><Relationship Id="rId2" Type="http://schemas.openxmlformats.org/officeDocument/2006/relationships/hyperlink" Target="http://transparencia.moradaturismoeventos.com.br/Arquivos/Transparencias/2/2/2023/PDF/0623-351.pdf" TargetMode="External"/><Relationship Id="rId1" Type="http://schemas.openxmlformats.org/officeDocument/2006/relationships/hyperlink" Target="http://transparencia.moradaturismoeventos.com.br/Arquivos/Transparencias/2/2/2023/PDF/0623-351.pdf" TargetMode="External"/><Relationship Id="rId5" Type="http://schemas.openxmlformats.org/officeDocument/2006/relationships/printerSettings" Target="../printerSettings/printerSettings15.bin"/><Relationship Id="rId4" Type="http://schemas.openxmlformats.org/officeDocument/2006/relationships/hyperlink" Target="http://transparencia.moradaturismoeventos.com.br/Arquivos/Transparencias/2/2/2023/PDF/0623-341.pdf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0623-344.pdf" TargetMode="External"/><Relationship Id="rId7" Type="http://schemas.openxmlformats.org/officeDocument/2006/relationships/printerSettings" Target="../printerSettings/printerSettings16.bin"/><Relationship Id="rId2" Type="http://schemas.openxmlformats.org/officeDocument/2006/relationships/hyperlink" Target="http://transparencia.moradaturismoeventos.com.br/Arquivos/Transparencias/2/2/2023/PDF/0623-335.pdf" TargetMode="External"/><Relationship Id="rId1" Type="http://schemas.openxmlformats.org/officeDocument/2006/relationships/hyperlink" Target="http://transparencia.moradaturismoeventos.com.br/Arquivos/Transparencias/2/2/2023/PDF/0623-335.pdf" TargetMode="External"/><Relationship Id="rId6" Type="http://schemas.openxmlformats.org/officeDocument/2006/relationships/hyperlink" Target="http://transparencia.moradaturismoeventos.com.br/Arquivos/Transparencias/2/2/2023/PDF/0623-405.pdf" TargetMode="External"/><Relationship Id="rId5" Type="http://schemas.openxmlformats.org/officeDocument/2006/relationships/hyperlink" Target="http://transparencia.moradaturismoeventos.com.br/Arquivos/Transparencias/2/2/2023/PDF/0623-359.pdf" TargetMode="External"/><Relationship Id="rId4" Type="http://schemas.openxmlformats.org/officeDocument/2006/relationships/hyperlink" Target="http://transparencia.moradaturismoeventos.com.br/Arquivos/Transparencias/2/2/2023/PDF/0623-403.pdf" TargetMode="Externa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://transparencia.moradaturismoeventos.com.br/Arquivos/Transparencias/2/2/2023/PDF/0623-362.pdf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hyperlink" Target="http://transparencia.moradaturismoeventos.com.br/Arquivos/Transparencias/2/2/2023/PDF/0623-464.pdf" TargetMode="External"/><Relationship Id="rId1" Type="http://schemas.openxmlformats.org/officeDocument/2006/relationships/hyperlink" Target="http://transparencia.moradaturismoeventos.com.br/Arquivos/Transparencias/2/2/2023/PDF/0623-464.pdf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hyperlink" Target="http://transparencia.moradaturismoeventos.com.br/Arquivos/Transparencias/2/2/2023/PDF/0623-467.pdf" TargetMode="External"/><Relationship Id="rId1" Type="http://schemas.openxmlformats.org/officeDocument/2006/relationships/hyperlink" Target="http://transparencia.moradaturismoeventos.com.br/Arquivos/Transparencias/2/2/2023/PDF/0623-467.pdf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hyperlink" Target="http://transparencia.moradaturismoeventos.com.br/Arquivos/Transparencias/2/2/2023/PDF/0623-412.pdf" TargetMode="External"/><Relationship Id="rId1" Type="http://schemas.openxmlformats.org/officeDocument/2006/relationships/hyperlink" Target="http://transparencia.moradaturismoeventos.com.br/Arquivos/Transparencias/2/2/2023/PDF/0623-412.pdf" TargetMode="Externa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://transparencia.moradaturismoeventos.com.br/Arquivos/Transparencias/2/2/2023/PDF/0623-360.pdf" TargetMode="Externa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://transparencia.moradaturismoeventos.com.br/Arquivos/Transparencias/2/2/2023/PDF/0623-406.pdf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hyperlink" Target="http://transparencia.moradaturismoeventos.com.br/Arquivos/Transparencias/2/2/2023/PDF/0623-363.pdf" TargetMode="External"/><Relationship Id="rId1" Type="http://schemas.openxmlformats.org/officeDocument/2006/relationships/hyperlink" Target="http://transparencia.moradaturismoeventos.com.br/Arquivos/Transparencias/2/2/2023/PDF/0623-363.pdf" TargetMode="Externa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4.bin"/><Relationship Id="rId2" Type="http://schemas.openxmlformats.org/officeDocument/2006/relationships/hyperlink" Target="http://transparencia.moradaturismoeventos.com.br/Arquivos/Transparencias/2/2/2023/PDF/0623-365.pdf" TargetMode="External"/><Relationship Id="rId1" Type="http://schemas.openxmlformats.org/officeDocument/2006/relationships/hyperlink" Target="http://transparencia.moradaturismoeventos.com.br/Arquivos/Transparencias/2/2/2023/PDF/0623-365.pdf" TargetMode="Externa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openxmlformats.org/officeDocument/2006/relationships/hyperlink" Target="http://transparencia.moradaturismoeventos.com.br/Arquivos/Transparencias/2/2/2023/PDF/0623-446.pdf" TargetMode="Externa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hyperlink" Target="http://transparencia.moradaturismoeventos.com.br/Arquivos/Transparencias/2/2/2023/PDF/0623-462.pdf" TargetMode="Externa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openxmlformats.org/officeDocument/2006/relationships/hyperlink" Target="http://transparencia.moradaturismoeventos.com.br/Arquivos/Transparencias/2/2/2023/PDF/0623-46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62"/>
  <sheetViews>
    <sheetView showGridLines="0" tabSelected="1" zoomScaleNormal="100" workbookViewId="0">
      <pane ySplit="5" topLeftCell="A6" activePane="bottomLeft" state="frozen"/>
      <selection activeCell="C38" sqref="C38"/>
      <selection pane="bottomLeft" activeCell="D22" sqref="D22"/>
    </sheetView>
  </sheetViews>
  <sheetFormatPr defaultRowHeight="15" x14ac:dyDescent="0.2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93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24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25</v>
      </c>
      <c r="D7" t="s">
        <v>2</v>
      </c>
      <c r="E7" s="4">
        <v>2901</v>
      </c>
      <c r="F7" s="18" t="s">
        <v>22</v>
      </c>
    </row>
    <row r="8" spans="2:7" x14ac:dyDescent="0.25">
      <c r="C8" s="1" t="s">
        <v>26</v>
      </c>
      <c r="D8" t="s">
        <v>3</v>
      </c>
      <c r="E8" s="4">
        <v>628.54999999999995</v>
      </c>
      <c r="F8" s="18" t="s">
        <v>22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27</v>
      </c>
      <c r="D10" t="s">
        <v>10</v>
      </c>
      <c r="E10" s="4">
        <v>3400</v>
      </c>
      <c r="F10" s="18" t="s">
        <v>22</v>
      </c>
    </row>
    <row r="11" spans="2:7" x14ac:dyDescent="0.25">
      <c r="C11" s="1" t="s">
        <v>28</v>
      </c>
      <c r="D11" t="s">
        <v>11</v>
      </c>
      <c r="E11" s="4">
        <f>18513.74-3400</f>
        <v>15113.740000000002</v>
      </c>
      <c r="F11" s="18" t="s">
        <v>22</v>
      </c>
    </row>
    <row r="12" spans="2:7" x14ac:dyDescent="0.25">
      <c r="B12" s="1" t="s">
        <v>12</v>
      </c>
      <c r="C12" s="1"/>
      <c r="E12" s="4"/>
      <c r="F12" s="4"/>
    </row>
    <row r="13" spans="2:7" x14ac:dyDescent="0.25">
      <c r="C13" s="1" t="s">
        <v>29</v>
      </c>
      <c r="D13" t="s">
        <v>13</v>
      </c>
      <c r="E13" s="49">
        <f>13347.14-17.91</f>
        <v>13329.23</v>
      </c>
      <c r="F13" s="18" t="s">
        <v>22</v>
      </c>
    </row>
    <row r="14" spans="2:7" x14ac:dyDescent="0.25">
      <c r="C14" s="1" t="s">
        <v>29</v>
      </c>
      <c r="D14" t="s">
        <v>14</v>
      </c>
      <c r="E14" s="49">
        <v>6865.13</v>
      </c>
      <c r="F14" s="18" t="s">
        <v>22</v>
      </c>
    </row>
    <row r="15" spans="2:7" x14ac:dyDescent="0.25">
      <c r="C15" s="1" t="s">
        <v>29</v>
      </c>
      <c r="D15" t="s">
        <v>15</v>
      </c>
      <c r="E15" s="4">
        <v>2363.5700000000002</v>
      </c>
      <c r="F15" s="18" t="s">
        <v>22</v>
      </c>
    </row>
    <row r="16" spans="2:7" x14ac:dyDescent="0.25">
      <c r="C16" s="1" t="s">
        <v>29</v>
      </c>
      <c r="D16" t="s">
        <v>16</v>
      </c>
      <c r="E16" s="4">
        <v>2363.5700000000002</v>
      </c>
      <c r="F16" s="18" t="s">
        <v>22</v>
      </c>
    </row>
    <row r="17" spans="2:6" x14ac:dyDescent="0.25">
      <c r="C17" s="1" t="s">
        <v>29</v>
      </c>
      <c r="D17" t="s">
        <v>99</v>
      </c>
      <c r="E17" s="4">
        <v>2363.5700000000002</v>
      </c>
      <c r="F17" s="18" t="s">
        <v>22</v>
      </c>
    </row>
    <row r="18" spans="2:6" x14ac:dyDescent="0.25">
      <c r="C18" s="1" t="s">
        <v>29</v>
      </c>
      <c r="D18" t="s">
        <v>46</v>
      </c>
      <c r="E18" s="4">
        <v>2363.5700000000002</v>
      </c>
      <c r="F18" s="18" t="s">
        <v>22</v>
      </c>
    </row>
    <row r="19" spans="2:6" x14ac:dyDescent="0.25">
      <c r="C19" s="1" t="s">
        <v>29</v>
      </c>
      <c r="D19" t="s">
        <v>63</v>
      </c>
      <c r="E19" s="4">
        <v>2363.5700000000002</v>
      </c>
      <c r="F19" s="18" t="s">
        <v>22</v>
      </c>
    </row>
    <row r="20" spans="2:6" x14ac:dyDescent="0.25">
      <c r="C20" s="1" t="s">
        <v>29</v>
      </c>
      <c r="D20" t="s">
        <v>61</v>
      </c>
      <c r="E20" s="4">
        <v>4317.0200000000004</v>
      </c>
      <c r="F20" s="18" t="s">
        <v>22</v>
      </c>
    </row>
    <row r="21" spans="2:6" x14ac:dyDescent="0.25">
      <c r="B21" s="1" t="s">
        <v>17</v>
      </c>
      <c r="C21" s="1"/>
      <c r="E21" s="4"/>
      <c r="F21" s="4"/>
    </row>
    <row r="22" spans="2:6" x14ac:dyDescent="0.25">
      <c r="C22" s="1" t="s">
        <v>30</v>
      </c>
      <c r="D22" t="s">
        <v>19</v>
      </c>
      <c r="E22" s="50">
        <v>3702.75</v>
      </c>
      <c r="F22" s="18" t="s">
        <v>22</v>
      </c>
    </row>
    <row r="23" spans="2:6" x14ac:dyDescent="0.25">
      <c r="C23" s="1" t="s">
        <v>31</v>
      </c>
      <c r="D23" t="s">
        <v>18</v>
      </c>
      <c r="E23" s="49">
        <v>7269.43</v>
      </c>
      <c r="F23" s="18" t="s">
        <v>22</v>
      </c>
    </row>
    <row r="24" spans="2:6" x14ac:dyDescent="0.25">
      <c r="B24" s="1" t="s">
        <v>20</v>
      </c>
      <c r="C24" s="1"/>
      <c r="E24" s="4"/>
      <c r="F24" s="4"/>
    </row>
    <row r="25" spans="2:6" x14ac:dyDescent="0.25">
      <c r="C25" s="1" t="s">
        <v>32</v>
      </c>
      <c r="D25" t="s">
        <v>49</v>
      </c>
      <c r="E25" s="4">
        <v>2100</v>
      </c>
      <c r="F25" s="18" t="s">
        <v>22</v>
      </c>
    </row>
    <row r="26" spans="2:6" x14ac:dyDescent="0.25">
      <c r="C26" s="1" t="s">
        <v>33</v>
      </c>
      <c r="D26" t="s">
        <v>64</v>
      </c>
      <c r="E26" s="4">
        <v>358.89</v>
      </c>
      <c r="F26" s="48" t="s">
        <v>22</v>
      </c>
    </row>
    <row r="27" spans="2:6" x14ac:dyDescent="0.25">
      <c r="C27" s="1" t="s">
        <v>34</v>
      </c>
      <c r="D27" t="s">
        <v>60</v>
      </c>
      <c r="E27" s="4">
        <v>60</v>
      </c>
      <c r="F27" s="48" t="s">
        <v>22</v>
      </c>
    </row>
    <row r="28" spans="2:6" x14ac:dyDescent="0.25">
      <c r="C28" s="1" t="s">
        <v>35</v>
      </c>
      <c r="D28" t="s">
        <v>95</v>
      </c>
      <c r="E28" s="4">
        <v>700</v>
      </c>
      <c r="F28" s="48" t="s">
        <v>22</v>
      </c>
    </row>
    <row r="29" spans="2:6" x14ac:dyDescent="0.25">
      <c r="C29" s="1" t="s">
        <v>36</v>
      </c>
      <c r="D29" t="s">
        <v>96</v>
      </c>
      <c r="E29" s="4">
        <v>1088.49</v>
      </c>
      <c r="F29" s="48" t="s">
        <v>22</v>
      </c>
    </row>
    <row r="30" spans="2:6" x14ac:dyDescent="0.25">
      <c r="C30" s="1" t="s">
        <v>37</v>
      </c>
      <c r="D30" t="s">
        <v>65</v>
      </c>
      <c r="E30" s="4">
        <v>8314.2999999999993</v>
      </c>
      <c r="F30" s="48" t="s">
        <v>22</v>
      </c>
    </row>
    <row r="31" spans="2:6" x14ac:dyDescent="0.25">
      <c r="C31" s="1" t="s">
        <v>38</v>
      </c>
      <c r="D31" t="s">
        <v>98</v>
      </c>
      <c r="E31" s="4">
        <v>2986.8</v>
      </c>
      <c r="F31" s="48" t="s">
        <v>22</v>
      </c>
    </row>
    <row r="32" spans="2:6" x14ac:dyDescent="0.25">
      <c r="C32" s="1" t="s">
        <v>52</v>
      </c>
      <c r="D32" t="s">
        <v>57</v>
      </c>
      <c r="E32" s="4">
        <v>2625.53</v>
      </c>
      <c r="F32" s="48" t="s">
        <v>22</v>
      </c>
    </row>
    <row r="33" spans="2:6" x14ac:dyDescent="0.25">
      <c r="C33" s="1" t="s">
        <v>53</v>
      </c>
      <c r="D33" t="s">
        <v>71</v>
      </c>
      <c r="E33" s="4">
        <v>25</v>
      </c>
      <c r="F33" s="48" t="s">
        <v>22</v>
      </c>
    </row>
    <row r="34" spans="2:6" x14ac:dyDescent="0.25">
      <c r="C34" s="1" t="s">
        <v>54</v>
      </c>
      <c r="D34" t="s">
        <v>50</v>
      </c>
      <c r="E34" s="4">
        <v>340.71</v>
      </c>
      <c r="F34" s="18" t="s">
        <v>22</v>
      </c>
    </row>
    <row r="35" spans="2:6" x14ac:dyDescent="0.25">
      <c r="C35" s="1" t="s">
        <v>55</v>
      </c>
      <c r="D35" t="s">
        <v>51</v>
      </c>
      <c r="E35" s="4">
        <v>2743.64</v>
      </c>
      <c r="F35" s="18" t="s">
        <v>22</v>
      </c>
    </row>
    <row r="36" spans="2:6" x14ac:dyDescent="0.25">
      <c r="B36" s="1" t="s">
        <v>47</v>
      </c>
      <c r="C36" s="1"/>
      <c r="E36" s="4"/>
      <c r="F36" s="4"/>
    </row>
    <row r="37" spans="2:6" x14ac:dyDescent="0.25">
      <c r="C37" s="1" t="s">
        <v>56</v>
      </c>
      <c r="D37" t="s">
        <v>70</v>
      </c>
      <c r="E37" s="4">
        <v>-341.99</v>
      </c>
      <c r="F37" s="18" t="s">
        <v>22</v>
      </c>
    </row>
    <row r="38" spans="2:6" x14ac:dyDescent="0.25">
      <c r="C38" s="1" t="s">
        <v>66</v>
      </c>
      <c r="D38" t="s">
        <v>94</v>
      </c>
      <c r="E38" s="4">
        <v>-4.5199999999999996</v>
      </c>
      <c r="F38" s="18" t="s">
        <v>22</v>
      </c>
    </row>
    <row r="39" spans="2:6" x14ac:dyDescent="0.25">
      <c r="C39" s="1" t="s">
        <v>67</v>
      </c>
      <c r="D39" t="s">
        <v>97</v>
      </c>
      <c r="E39" s="4">
        <v>699</v>
      </c>
      <c r="F39" s="18" t="s">
        <v>22</v>
      </c>
    </row>
    <row r="40" spans="2:6" x14ac:dyDescent="0.25">
      <c r="C40" s="1" t="s">
        <v>69</v>
      </c>
      <c r="D40" t="s">
        <v>72</v>
      </c>
      <c r="E40" s="4">
        <v>782.21</v>
      </c>
      <c r="F40" s="18" t="s">
        <v>22</v>
      </c>
    </row>
    <row r="41" spans="2:6" x14ac:dyDescent="0.25">
      <c r="C41" s="1" t="s">
        <v>73</v>
      </c>
      <c r="D41" t="s">
        <v>21</v>
      </c>
      <c r="E41" s="4">
        <v>45</v>
      </c>
      <c r="F41" s="18" t="s">
        <v>22</v>
      </c>
    </row>
    <row r="42" spans="2:6" x14ac:dyDescent="0.25">
      <c r="C42" s="1" t="s">
        <v>74</v>
      </c>
      <c r="D42" t="s">
        <v>59</v>
      </c>
      <c r="E42" s="4">
        <v>575.94000000000005</v>
      </c>
      <c r="F42" s="18" t="s">
        <v>22</v>
      </c>
    </row>
    <row r="43" spans="2:6" x14ac:dyDescent="0.25">
      <c r="C43" s="1" t="s">
        <v>75</v>
      </c>
      <c r="D43" t="s">
        <v>100</v>
      </c>
      <c r="E43" s="4">
        <v>10308.99</v>
      </c>
      <c r="F43" s="18" t="s">
        <v>22</v>
      </c>
    </row>
    <row r="44" spans="2:6" x14ac:dyDescent="0.25">
      <c r="C44" s="1" t="s">
        <v>76</v>
      </c>
      <c r="D44" t="s">
        <v>101</v>
      </c>
      <c r="E44" s="4">
        <v>22636.1</v>
      </c>
      <c r="F44" s="18" t="s">
        <v>22</v>
      </c>
    </row>
    <row r="45" spans="2:6" x14ac:dyDescent="0.25">
      <c r="C45" s="1"/>
      <c r="E45" s="4"/>
      <c r="F45" s="18"/>
    </row>
    <row r="46" spans="2:6" x14ac:dyDescent="0.25">
      <c r="D46" s="29" t="s">
        <v>40</v>
      </c>
      <c r="E46" s="28">
        <f>SUM(E7:E45)</f>
        <v>125388.79000000004</v>
      </c>
      <c r="F46" s="4"/>
    </row>
    <row r="47" spans="2:6" x14ac:dyDescent="0.25">
      <c r="E47" s="4"/>
      <c r="F47" s="4"/>
    </row>
    <row r="48" spans="2:6" x14ac:dyDescent="0.25">
      <c r="D48" s="51" t="s">
        <v>92</v>
      </c>
      <c r="E48" s="4">
        <f>'1.'!D6+'2.'!D6+'3.'!D9+'4.'!D16+'5.'!D15+'6.'!D8+'7.'!D8+'8.'!D8+'9.'!D9+'10.'!D8+'11.'!D8+'12.'!D10+'13.'!D11+'14.'!D10+'15.'!D12+'16.'!D8+'17.'!D10+'18.'!D9+'19.'!D9+'20.'!D8+'21.'!D8+'22.'!D10+'23.'!D13+'24.'!D8+'25.'!D8+'26.'!D8</f>
        <v>125388.79000000004</v>
      </c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  <row r="56" spans="5:6" x14ac:dyDescent="0.25">
      <c r="E56" s="4"/>
      <c r="F56" s="4"/>
    </row>
    <row r="57" spans="5:6" x14ac:dyDescent="0.25">
      <c r="E57" s="4"/>
      <c r="F57" s="4"/>
    </row>
    <row r="58" spans="5:6" x14ac:dyDescent="0.25">
      <c r="E58" s="4"/>
      <c r="F58" s="4"/>
    </row>
    <row r="59" spans="5:6" x14ac:dyDescent="0.25">
      <c r="E59" s="4"/>
      <c r="F59" s="4"/>
    </row>
    <row r="60" spans="5:6" x14ac:dyDescent="0.25">
      <c r="E60" s="4"/>
      <c r="F60" s="4"/>
    </row>
    <row r="61" spans="5:6" x14ac:dyDescent="0.25">
      <c r="E61" s="4"/>
      <c r="F61" s="4"/>
    </row>
    <row r="62" spans="5:6" x14ac:dyDescent="0.25">
      <c r="E62" s="4"/>
      <c r="F62" s="4"/>
    </row>
  </sheetData>
  <sheetProtection password="DF4F" sheet="1" objects="1" scenarios="1"/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37" location="'19.'!A1" display="abertura"/>
    <hyperlink ref="F22" location="'6.'!A1" display="abertura"/>
    <hyperlink ref="F23" location="'7.'!A1" display="abertura"/>
    <hyperlink ref="F25" location="'8.'!A1" display="abertura"/>
    <hyperlink ref="F35" location="'18.'!A1" display="abertura"/>
    <hyperlink ref="F34" location="'17.'!A1" display="abertura"/>
    <hyperlink ref="F26" location="'9.'!A1" display="abertura"/>
    <hyperlink ref="F13" location="'5.'!A1" display="abertura"/>
    <hyperlink ref="F32" location="'15.'!A1" display="abertura"/>
    <hyperlink ref="F32" location="'13.'!A1" display="abertura"/>
    <hyperlink ref="F42" location="'24.'!A1" display="abertura"/>
    <hyperlink ref="F27" location="'10.'!A1" display="abertura"/>
    <hyperlink ref="F30" location="'13.'!A1" display="abertura"/>
    <hyperlink ref="F14:F20" location="'5.'!A1" display="abertura"/>
    <hyperlink ref="F33" location="'16.'!A1" display="abertura"/>
    <hyperlink ref="F41" location="'23.'!A1" display="abertura"/>
    <hyperlink ref="F40" location="'22.'!A1" display="abertura"/>
    <hyperlink ref="F38" location="'20.'!A1" display="abertura"/>
    <hyperlink ref="F28" location="'11.'!A1" display="abertura"/>
    <hyperlink ref="F29" location="'12.'!A1" display="abertura"/>
    <hyperlink ref="F31" location="'14.'!A1" display="abertura"/>
    <hyperlink ref="F39" location="'21.'!A1" display="abertura"/>
    <hyperlink ref="F43" location="'25.'!A1" display="abertura"/>
    <hyperlink ref="F44" location="'26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01/06/2023 a 30/06/2023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102</v>
      </c>
      <c r="C6" s="34" t="s">
        <v>58</v>
      </c>
      <c r="D6" s="35">
        <v>2901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01/06/2023 a 30/06/2023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102</v>
      </c>
      <c r="C6" s="23" t="s">
        <v>58</v>
      </c>
      <c r="D6" s="26">
        <v>628.54999999999995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01/06/2023 a 30/06/2023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ht="30" x14ac:dyDescent="0.25">
      <c r="B6" s="47" t="s">
        <v>102</v>
      </c>
      <c r="C6" s="31" t="s">
        <v>77</v>
      </c>
      <c r="D6" s="27">
        <v>1700</v>
      </c>
      <c r="E6" s="22"/>
      <c r="F6" s="22" t="s">
        <v>41</v>
      </c>
    </row>
    <row r="7" spans="2:7" s="42" customFormat="1" x14ac:dyDescent="0.25">
      <c r="B7" s="34" t="s">
        <v>102</v>
      </c>
      <c r="C7" s="41" t="s">
        <v>78</v>
      </c>
      <c r="D7" s="27">
        <v>1700</v>
      </c>
      <c r="E7" s="22" t="s">
        <v>23</v>
      </c>
      <c r="F7" s="25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3400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H12" sqref="H12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01/06/2023 a 30/06/2023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2">
        <v>45107</v>
      </c>
      <c r="C6" s="43" t="s">
        <v>79</v>
      </c>
      <c r="D6" s="33">
        <v>2430.33</v>
      </c>
      <c r="E6" s="43"/>
      <c r="F6" s="25" t="s">
        <v>41</v>
      </c>
    </row>
    <row r="7" spans="2:7" s="42" customFormat="1" x14ac:dyDescent="0.25">
      <c r="B7" s="32">
        <v>45107</v>
      </c>
      <c r="C7" s="43" t="s">
        <v>85</v>
      </c>
      <c r="D7" s="33">
        <v>449.43</v>
      </c>
      <c r="E7" s="43"/>
      <c r="F7" s="25" t="s">
        <v>41</v>
      </c>
    </row>
    <row r="8" spans="2:7" s="42" customFormat="1" x14ac:dyDescent="0.25">
      <c r="B8" s="32">
        <v>45107</v>
      </c>
      <c r="C8" s="43" t="s">
        <v>81</v>
      </c>
      <c r="D8" s="33">
        <v>2300</v>
      </c>
      <c r="E8" s="43"/>
      <c r="F8" s="25" t="s">
        <v>41</v>
      </c>
    </row>
    <row r="9" spans="2:7" s="42" customFormat="1" x14ac:dyDescent="0.25">
      <c r="B9" s="32">
        <v>45107</v>
      </c>
      <c r="C9" s="43" t="s">
        <v>86</v>
      </c>
      <c r="D9" s="33">
        <v>1700</v>
      </c>
      <c r="E9" s="43"/>
      <c r="F9" s="25" t="s">
        <v>41</v>
      </c>
    </row>
    <row r="10" spans="2:7" s="42" customFormat="1" x14ac:dyDescent="0.25">
      <c r="B10" s="32">
        <v>45107</v>
      </c>
      <c r="C10" s="43" t="s">
        <v>84</v>
      </c>
      <c r="D10" s="33">
        <v>1552.03</v>
      </c>
      <c r="E10" s="43"/>
      <c r="F10" s="25" t="s">
        <v>41</v>
      </c>
    </row>
    <row r="11" spans="2:7" s="42" customFormat="1" x14ac:dyDescent="0.25">
      <c r="B11" s="32">
        <v>45107</v>
      </c>
      <c r="C11" s="43" t="s">
        <v>83</v>
      </c>
      <c r="D11" s="33">
        <v>1700</v>
      </c>
      <c r="E11" s="43"/>
      <c r="F11" s="25" t="s">
        <v>41</v>
      </c>
    </row>
    <row r="12" spans="2:7" s="42" customFormat="1" x14ac:dyDescent="0.25">
      <c r="B12" s="32">
        <v>45107</v>
      </c>
      <c r="C12" s="43" t="s">
        <v>82</v>
      </c>
      <c r="D12" s="33">
        <v>3937.02</v>
      </c>
      <c r="E12" s="43"/>
      <c r="F12" s="25" t="s">
        <v>41</v>
      </c>
    </row>
    <row r="13" spans="2:7" s="42" customFormat="1" x14ac:dyDescent="0.25">
      <c r="B13" s="32">
        <v>45107</v>
      </c>
      <c r="C13" s="43" t="s">
        <v>80</v>
      </c>
      <c r="D13" s="33">
        <v>505.61</v>
      </c>
      <c r="E13" s="43"/>
      <c r="F13" s="25" t="s">
        <v>41</v>
      </c>
    </row>
    <row r="14" spans="2:7" s="42" customFormat="1" x14ac:dyDescent="0.25">
      <c r="B14" s="32">
        <v>45107</v>
      </c>
      <c r="C14" s="43" t="s">
        <v>87</v>
      </c>
      <c r="D14" s="33">
        <v>539.32000000000005</v>
      </c>
      <c r="E14" s="22" t="s">
        <v>23</v>
      </c>
      <c r="F14" s="25" t="s">
        <v>41</v>
      </c>
    </row>
    <row r="15" spans="2:7" s="42" customFormat="1" x14ac:dyDescent="0.25">
      <c r="B15" s="44"/>
      <c r="D15" s="45"/>
    </row>
    <row r="16" spans="2:7" s="42" customFormat="1" x14ac:dyDescent="0.25">
      <c r="B16" s="44"/>
      <c r="C16" s="46" t="s">
        <v>39</v>
      </c>
      <c r="D16" s="45">
        <f>SUM(D6:D15)</f>
        <v>15113.740000000002</v>
      </c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E14" location="Razão!A1" display="retorna"/>
    <hyperlink ref="F6" r:id="rId1"/>
    <hyperlink ref="F7:F14" r:id="rId2" display="docto."/>
    <hyperlink ref="F7" r:id="rId3"/>
    <hyperlink ref="F8" r:id="rId4"/>
    <hyperlink ref="F9" r:id="rId5"/>
    <hyperlink ref="F10" r:id="rId6"/>
    <hyperlink ref="F11" r:id="rId7"/>
    <hyperlink ref="F12" r:id="rId8"/>
    <hyperlink ref="F13" r:id="rId9"/>
    <hyperlink ref="F14" r:id="rId10"/>
  </hyperlinks>
  <pageMargins left="0.511811024" right="0.511811024" top="0.78740157499999996" bottom="0.78740157499999996" header="0.31496062000000002" footer="0.31496062000000002"/>
  <pageSetup paperSize="9" orientation="portrait" r:id="rId1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G16" sqref="G1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01/06/2023 a 30/06/2023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45077</v>
      </c>
      <c r="C6" s="23" t="s">
        <v>42</v>
      </c>
      <c r="D6" s="26">
        <v>2363.5700000000002</v>
      </c>
      <c r="E6" s="23"/>
      <c r="F6" s="25" t="s">
        <v>41</v>
      </c>
    </row>
    <row r="7" spans="2:7" x14ac:dyDescent="0.25">
      <c r="B7" s="30">
        <v>45077</v>
      </c>
      <c r="C7" s="23" t="s">
        <v>43</v>
      </c>
      <c r="D7" s="26">
        <v>2363.5700000000002</v>
      </c>
      <c r="E7" s="23"/>
      <c r="F7" s="25" t="s">
        <v>41</v>
      </c>
    </row>
    <row r="8" spans="2:7" x14ac:dyDescent="0.25">
      <c r="B8" s="30">
        <v>45077</v>
      </c>
      <c r="C8" s="23" t="s">
        <v>44</v>
      </c>
      <c r="D8" s="26">
        <f>13347.14-17.91</f>
        <v>13329.23</v>
      </c>
      <c r="E8" s="23"/>
      <c r="F8" s="25" t="s">
        <v>41</v>
      </c>
    </row>
    <row r="9" spans="2:7" x14ac:dyDescent="0.25">
      <c r="B9" s="30">
        <v>45077</v>
      </c>
      <c r="C9" s="23" t="s">
        <v>45</v>
      </c>
      <c r="D9" s="26">
        <v>6865.13</v>
      </c>
      <c r="E9" s="25"/>
      <c r="F9" s="25" t="s">
        <v>41</v>
      </c>
    </row>
    <row r="10" spans="2:7" x14ac:dyDescent="0.25">
      <c r="B10" s="30">
        <v>45077</v>
      </c>
      <c r="C10" s="23" t="s">
        <v>88</v>
      </c>
      <c r="D10" s="26">
        <v>2363.5700000000002</v>
      </c>
      <c r="E10" s="25"/>
      <c r="F10" s="25" t="s">
        <v>41</v>
      </c>
    </row>
    <row r="11" spans="2:7" x14ac:dyDescent="0.25">
      <c r="B11" s="30">
        <v>45077</v>
      </c>
      <c r="C11" s="23" t="s">
        <v>68</v>
      </c>
      <c r="D11" s="26">
        <v>2363.5700000000002</v>
      </c>
      <c r="E11" s="25"/>
      <c r="F11" s="25" t="s">
        <v>41</v>
      </c>
    </row>
    <row r="12" spans="2:7" x14ac:dyDescent="0.25">
      <c r="B12" s="30">
        <v>45077</v>
      </c>
      <c r="C12" s="23" t="s">
        <v>62</v>
      </c>
      <c r="D12" s="26">
        <v>4317.0200000000004</v>
      </c>
      <c r="E12" s="25"/>
      <c r="F12" s="25" t="s">
        <v>41</v>
      </c>
    </row>
    <row r="13" spans="2:7" x14ac:dyDescent="0.25">
      <c r="B13" s="30">
        <v>45077</v>
      </c>
      <c r="C13" s="23" t="s">
        <v>48</v>
      </c>
      <c r="D13" s="26">
        <v>2363.5700000000002</v>
      </c>
      <c r="E13" s="25" t="s">
        <v>23</v>
      </c>
      <c r="F13" s="25" t="s">
        <v>41</v>
      </c>
    </row>
    <row r="14" spans="2:7" x14ac:dyDescent="0.25">
      <c r="B14" s="2"/>
      <c r="D14" s="4"/>
    </row>
    <row r="15" spans="2:7" x14ac:dyDescent="0.25">
      <c r="B15" s="2"/>
      <c r="C15" s="24" t="s">
        <v>39</v>
      </c>
      <c r="D15" s="4">
        <f>SUM(D6:D14)</f>
        <v>36329.230000000003</v>
      </c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13" location="Razão!A1" display="retorna"/>
    <hyperlink ref="F6" r:id="rId1"/>
    <hyperlink ref="F7:F13" r:id="rId2" display="docto."/>
    <hyperlink ref="F7" r:id="rId3"/>
    <hyperlink ref="F8" r:id="rId4"/>
    <hyperlink ref="F9" r:id="rId5"/>
    <hyperlink ref="F10" r:id="rId6"/>
    <hyperlink ref="F11" r:id="rId7"/>
    <hyperlink ref="F12" r:id="rId8"/>
    <hyperlink ref="F13" r:id="rId9"/>
  </hyperlinks>
  <pageMargins left="0.511811024" right="0.511811024" top="0.78740157499999996" bottom="0.78740157499999996" header="0.31496062000000002" footer="0.31496062000000002"/>
  <pageSetup paperSize="9" orientation="portrait" r:id="rId1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01/06/2023 a 30/06/2023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45107</v>
      </c>
      <c r="C6" s="23" t="s">
        <v>89</v>
      </c>
      <c r="D6" s="26">
        <v>3702.75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3702.75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01/06/2023 a 30/06/2023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45107</v>
      </c>
      <c r="C6" s="52" t="s">
        <v>90</v>
      </c>
      <c r="D6" s="26">
        <v>7269.43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7269.43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01/06/2023 a 30/06/2023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 t="s">
        <v>105</v>
      </c>
      <c r="C6" s="23" t="s">
        <v>115</v>
      </c>
      <c r="D6" s="26">
        <v>2100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2100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01/06/2023 a 30/06/2023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105</v>
      </c>
      <c r="C6" s="31" t="s">
        <v>117</v>
      </c>
      <c r="D6" s="27">
        <v>99.99</v>
      </c>
      <c r="E6" s="22" t="s">
        <v>23</v>
      </c>
      <c r="F6" s="22" t="s">
        <v>41</v>
      </c>
    </row>
    <row r="7" spans="2:7" ht="30" x14ac:dyDescent="0.25">
      <c r="B7" s="32" t="s">
        <v>105</v>
      </c>
      <c r="C7" s="31" t="s">
        <v>118</v>
      </c>
      <c r="D7" s="27">
        <v>258.89999999999998</v>
      </c>
      <c r="E7" s="22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358.89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E6" location="Razão!A1" display="retorna"/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01/06/2023 a 30/06/2023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45078</v>
      </c>
      <c r="C6" s="40" t="s">
        <v>125</v>
      </c>
      <c r="D6" s="27">
        <v>60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60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1:7" ht="6" customHeight="1" thickBot="1" x14ac:dyDescent="0.3"/>
    <row r="2" spans="1:7" x14ac:dyDescent="0.25">
      <c r="B2" s="5" t="s">
        <v>0</v>
      </c>
      <c r="C2" s="21"/>
      <c r="D2" s="6"/>
      <c r="E2" s="6"/>
      <c r="F2" s="7"/>
      <c r="G2" s="9"/>
    </row>
    <row r="3" spans="1:7" x14ac:dyDescent="0.25">
      <c r="B3" s="8" t="s">
        <v>1</v>
      </c>
      <c r="C3" s="9"/>
      <c r="D3" s="9"/>
      <c r="E3" s="9"/>
      <c r="F3" s="10"/>
      <c r="G3" s="9"/>
    </row>
    <row r="4" spans="1:7" ht="15.75" thickBot="1" x14ac:dyDescent="0.3">
      <c r="B4" s="16" t="str">
        <f>RAZÃO!B4</f>
        <v>Período : 01/06/2023 a 30/06/2023</v>
      </c>
      <c r="C4" s="17"/>
      <c r="D4" s="17"/>
      <c r="E4" s="11"/>
      <c r="F4" s="12"/>
      <c r="G4" s="9"/>
    </row>
    <row r="5" spans="1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1:7" x14ac:dyDescent="0.25">
      <c r="A6" s="53">
        <v>45084</v>
      </c>
      <c r="B6" s="32">
        <v>45076</v>
      </c>
      <c r="C6" s="40" t="s">
        <v>114</v>
      </c>
      <c r="D6" s="27">
        <v>700</v>
      </c>
      <c r="E6" s="22" t="s">
        <v>23</v>
      </c>
      <c r="F6" s="25" t="s">
        <v>41</v>
      </c>
    </row>
    <row r="7" spans="1:7" x14ac:dyDescent="0.25">
      <c r="B7" s="2"/>
      <c r="D7" s="4"/>
    </row>
    <row r="8" spans="1:7" x14ac:dyDescent="0.25">
      <c r="B8" s="2"/>
      <c r="C8" s="24" t="s">
        <v>39</v>
      </c>
      <c r="D8" s="4">
        <f>SUM(D6:D7)</f>
        <v>700</v>
      </c>
    </row>
    <row r="9" spans="1:7" x14ac:dyDescent="0.25">
      <c r="B9" s="2"/>
      <c r="D9" s="4"/>
    </row>
    <row r="10" spans="1:7" x14ac:dyDescent="0.25">
      <c r="B10" s="2"/>
      <c r="D10" s="4"/>
    </row>
    <row r="11" spans="1:7" x14ac:dyDescent="0.25">
      <c r="B11" s="2"/>
      <c r="D11" s="4"/>
    </row>
    <row r="12" spans="1:7" x14ac:dyDescent="0.25">
      <c r="B12" s="2"/>
      <c r="D12" s="4"/>
    </row>
    <row r="13" spans="1:7" x14ac:dyDescent="0.25">
      <c r="B13" s="2"/>
      <c r="D13" s="4"/>
    </row>
    <row r="14" spans="1:7" x14ac:dyDescent="0.25">
      <c r="B14" s="2"/>
      <c r="D14" s="4"/>
    </row>
    <row r="15" spans="1:7" x14ac:dyDescent="0.25">
      <c r="B15" s="2"/>
      <c r="D15" s="4"/>
    </row>
    <row r="16" spans="1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8" sqref="F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01/06/2023 a 30/06/2023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119</v>
      </c>
      <c r="C6" s="31" t="s">
        <v>122</v>
      </c>
      <c r="D6" s="33">
        <v>520.75</v>
      </c>
      <c r="E6" s="22"/>
      <c r="F6" s="22" t="s">
        <v>41</v>
      </c>
    </row>
    <row r="7" spans="2:7" ht="30" x14ac:dyDescent="0.25">
      <c r="B7" s="32" t="s">
        <v>120</v>
      </c>
      <c r="C7" s="31" t="s">
        <v>123</v>
      </c>
      <c r="D7" s="33">
        <v>422.76</v>
      </c>
      <c r="E7" s="22"/>
      <c r="F7" s="22" t="s">
        <v>41</v>
      </c>
    </row>
    <row r="8" spans="2:7" x14ac:dyDescent="0.25">
      <c r="B8" s="32" t="s">
        <v>121</v>
      </c>
      <c r="C8" s="31" t="s">
        <v>124</v>
      </c>
      <c r="D8" s="33">
        <v>144.97999999999999</v>
      </c>
      <c r="E8" s="22" t="s">
        <v>23</v>
      </c>
      <c r="F8" s="25" t="s">
        <v>41</v>
      </c>
    </row>
    <row r="9" spans="2:7" x14ac:dyDescent="0.25">
      <c r="B9" s="37"/>
      <c r="C9" s="36"/>
      <c r="D9" s="38"/>
      <c r="E9" s="39"/>
      <c r="F9" s="39"/>
    </row>
    <row r="10" spans="2:7" x14ac:dyDescent="0.25">
      <c r="B10" s="2"/>
      <c r="C10" s="24" t="s">
        <v>39</v>
      </c>
      <c r="D10" s="4">
        <f>SUM(D6:D9)</f>
        <v>1088.49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8" location="Razão!A1" display="retorna"/>
    <hyperlink ref="F6:F8" r:id="rId1" display="docto."/>
    <hyperlink ref="F6" r:id="rId2"/>
    <hyperlink ref="F7" r:id="rId3"/>
    <hyperlink ref="F8" r:id="rId4"/>
  </hyperlinks>
  <pageMargins left="0.511811024" right="0.511811024" top="0.78740157499999996" bottom="0.78740157499999996" header="0.31496062000000002" footer="0.31496062000000002"/>
  <pageSetup paperSize="9" orientation="portrait" r:id="rId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7"/>
  <sheetViews>
    <sheetView showGridLines="0" workbookViewId="0">
      <selection activeCell="F9" sqref="F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01/06/2023 a 30/06/2023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103</v>
      </c>
      <c r="C6" s="31" t="s">
        <v>127</v>
      </c>
      <c r="D6" s="33">
        <v>1700</v>
      </c>
      <c r="E6" s="22"/>
      <c r="F6" s="25" t="s">
        <v>41</v>
      </c>
    </row>
    <row r="7" spans="2:7" ht="15" customHeight="1" x14ac:dyDescent="0.25">
      <c r="B7" s="32" t="s">
        <v>126</v>
      </c>
      <c r="C7" s="31" t="s">
        <v>128</v>
      </c>
      <c r="D7" s="33">
        <v>5774.3</v>
      </c>
      <c r="E7" s="22"/>
      <c r="F7" s="25" t="s">
        <v>41</v>
      </c>
    </row>
    <row r="8" spans="2:7" ht="15" customHeight="1" x14ac:dyDescent="0.25">
      <c r="B8" s="32" t="s">
        <v>120</v>
      </c>
      <c r="C8" s="31" t="s">
        <v>129</v>
      </c>
      <c r="D8" s="33">
        <v>380</v>
      </c>
      <c r="E8" s="22"/>
      <c r="F8" s="25" t="s">
        <v>41</v>
      </c>
    </row>
    <row r="9" spans="2:7" ht="15" customHeight="1" x14ac:dyDescent="0.25">
      <c r="B9" s="32" t="s">
        <v>104</v>
      </c>
      <c r="C9" s="31" t="s">
        <v>130</v>
      </c>
      <c r="D9" s="33">
        <v>460</v>
      </c>
      <c r="E9" s="22" t="s">
        <v>23</v>
      </c>
      <c r="F9" s="25" t="s">
        <v>41</v>
      </c>
    </row>
    <row r="10" spans="2:7" x14ac:dyDescent="0.25">
      <c r="B10" s="37"/>
      <c r="C10" s="36"/>
      <c r="D10" s="38"/>
      <c r="E10" s="39"/>
      <c r="F10" s="39"/>
    </row>
    <row r="11" spans="2:7" x14ac:dyDescent="0.25">
      <c r="B11" s="2"/>
      <c r="C11" s="24" t="s">
        <v>39</v>
      </c>
      <c r="D11" s="4">
        <f>SUM(D6:D10)</f>
        <v>8314.2999999999993</v>
      </c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</sheetData>
  <sheetProtection password="DF4F" sheet="1" objects="1" scenarios="1"/>
  <hyperlinks>
    <hyperlink ref="E9" location="Razão!A1" display="retorna"/>
    <hyperlink ref="F6:F9" r:id="rId1" display="docto."/>
    <hyperlink ref="F6" r:id="rId2"/>
    <hyperlink ref="F7" r:id="rId3"/>
    <hyperlink ref="F8" r:id="rId4"/>
    <hyperlink ref="F9" r:id="rId5"/>
  </hyperlinks>
  <pageMargins left="0.511811024" right="0.511811024" top="0.78740157499999996" bottom="0.78740157499999996" header="0.31496062000000002" footer="0.31496062000000002"/>
  <pageSetup paperSize="9" orientation="portrait" r:id="rId6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8" sqref="F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01/06/2023 a 30/06/2023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103</v>
      </c>
      <c r="C6" s="31" t="s">
        <v>132</v>
      </c>
      <c r="D6" s="33">
        <v>141.80000000000001</v>
      </c>
      <c r="E6" s="22"/>
      <c r="F6" s="22" t="s">
        <v>41</v>
      </c>
    </row>
    <row r="7" spans="2:7" ht="45" x14ac:dyDescent="0.25">
      <c r="B7" s="32" t="s">
        <v>103</v>
      </c>
      <c r="C7" s="31" t="s">
        <v>133</v>
      </c>
      <c r="D7" s="33">
        <v>145</v>
      </c>
      <c r="E7" s="22"/>
      <c r="F7" s="22" t="s">
        <v>41</v>
      </c>
    </row>
    <row r="8" spans="2:7" ht="30" x14ac:dyDescent="0.25">
      <c r="B8" s="32" t="s">
        <v>131</v>
      </c>
      <c r="C8" s="31" t="s">
        <v>134</v>
      </c>
      <c r="D8" s="33">
        <v>2700</v>
      </c>
      <c r="E8" s="22" t="s">
        <v>23</v>
      </c>
      <c r="F8" s="22" t="s">
        <v>41</v>
      </c>
    </row>
    <row r="9" spans="2:7" x14ac:dyDescent="0.25">
      <c r="B9" s="37"/>
      <c r="C9" s="36"/>
      <c r="D9" s="38"/>
      <c r="E9" s="39"/>
      <c r="F9" s="39"/>
    </row>
    <row r="10" spans="2:7" x14ac:dyDescent="0.25">
      <c r="B10" s="2"/>
      <c r="C10" s="24" t="s">
        <v>39</v>
      </c>
      <c r="D10" s="4">
        <f>SUM(D6:D9)</f>
        <v>2986.8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8" location="Razão!A1" display="retorna"/>
    <hyperlink ref="F6" r:id="rId1"/>
    <hyperlink ref="F7:F8" r:id="rId2" display="docto."/>
    <hyperlink ref="F7" r:id="rId3"/>
    <hyperlink ref="F8" r:id="rId4"/>
  </hyperlinks>
  <pageMargins left="0.511811024" right="0.511811024" top="0.78740157499999996" bottom="0.78740157499999996" header="0.31496062000000002" footer="0.31496062000000002"/>
  <pageSetup paperSize="9" orientation="portrait" r:id="rId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8"/>
  <sheetViews>
    <sheetView showGridLines="0" workbookViewId="0">
      <selection activeCell="F10" sqref="F10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01/06/2023 a 30/06/2023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135</v>
      </c>
      <c r="C6" s="31" t="s">
        <v>138</v>
      </c>
      <c r="D6" s="33">
        <v>128.9</v>
      </c>
      <c r="E6" s="22"/>
      <c r="F6" s="22" t="s">
        <v>41</v>
      </c>
    </row>
    <row r="7" spans="2:7" ht="30" x14ac:dyDescent="0.25">
      <c r="B7" s="32" t="s">
        <v>105</v>
      </c>
      <c r="C7" s="31" t="s">
        <v>139</v>
      </c>
      <c r="D7" s="33">
        <v>128.25</v>
      </c>
      <c r="E7" s="22"/>
      <c r="F7" s="22" t="s">
        <v>41</v>
      </c>
    </row>
    <row r="8" spans="2:7" ht="30" x14ac:dyDescent="0.25">
      <c r="B8" s="32" t="s">
        <v>107</v>
      </c>
      <c r="C8" s="31" t="s">
        <v>140</v>
      </c>
      <c r="D8" s="33">
        <v>165.95</v>
      </c>
      <c r="E8" s="22"/>
      <c r="F8" s="22" t="s">
        <v>41</v>
      </c>
    </row>
    <row r="9" spans="2:7" ht="30" x14ac:dyDescent="0.25">
      <c r="B9" s="32" t="s">
        <v>136</v>
      </c>
      <c r="C9" s="31" t="s">
        <v>141</v>
      </c>
      <c r="D9" s="33">
        <v>205.43</v>
      </c>
      <c r="E9" s="22"/>
      <c r="F9" s="22" t="s">
        <v>41</v>
      </c>
    </row>
    <row r="10" spans="2:7" ht="30" x14ac:dyDescent="0.25">
      <c r="B10" s="32" t="s">
        <v>137</v>
      </c>
      <c r="C10" s="31" t="s">
        <v>142</v>
      </c>
      <c r="D10" s="33">
        <v>1997</v>
      </c>
      <c r="E10" s="22" t="s">
        <v>23</v>
      </c>
      <c r="F10" s="22" t="s">
        <v>41</v>
      </c>
    </row>
    <row r="11" spans="2:7" x14ac:dyDescent="0.25">
      <c r="B11" s="37"/>
      <c r="C11" s="36"/>
      <c r="D11" s="38"/>
      <c r="E11" s="39"/>
      <c r="F11" s="39"/>
    </row>
    <row r="12" spans="2:7" x14ac:dyDescent="0.25">
      <c r="B12" s="2"/>
      <c r="C12" s="24" t="s">
        <v>39</v>
      </c>
      <c r="D12" s="4">
        <f>SUM(D6:D11)</f>
        <v>2625.5299999999997</v>
      </c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</sheetData>
  <sheetProtection password="DF4F" sheet="1" objects="1" scenarios="1"/>
  <hyperlinks>
    <hyperlink ref="E10" location="Razão!A1" display="retorna"/>
    <hyperlink ref="F6" r:id="rId1"/>
    <hyperlink ref="F7:F10" r:id="rId2" display="docto."/>
    <hyperlink ref="F7" r:id="rId3"/>
    <hyperlink ref="F8" r:id="rId4"/>
    <hyperlink ref="F9" r:id="rId5"/>
    <hyperlink ref="F10" r:id="rId6"/>
  </hyperlinks>
  <pageMargins left="0.511811024" right="0.511811024" top="0.78740157499999996" bottom="0.78740157499999996" header="0.31496062000000002" footer="0.31496062000000002"/>
  <pageSetup paperSize="9" orientation="portrait" r:id="rId7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01/06/2023 a 30/06/2023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7.5" customHeight="1" x14ac:dyDescent="0.25">
      <c r="B6" s="32">
        <v>45105</v>
      </c>
      <c r="C6" s="31" t="s">
        <v>116</v>
      </c>
      <c r="D6" s="33">
        <v>25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25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7" sqref="F7:F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01/06/2023 a 30/06/2023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102</v>
      </c>
      <c r="C6" s="31" t="s">
        <v>143</v>
      </c>
      <c r="D6" s="33">
        <v>37.479999999999997</v>
      </c>
      <c r="E6" s="22" t="s">
        <v>23</v>
      </c>
      <c r="F6" s="25" t="s">
        <v>41</v>
      </c>
    </row>
    <row r="7" spans="2:7" x14ac:dyDescent="0.25">
      <c r="B7" s="32" t="s">
        <v>102</v>
      </c>
      <c r="C7" s="31" t="s">
        <v>143</v>
      </c>
      <c r="D7" s="33">
        <v>133.69</v>
      </c>
      <c r="E7" s="22" t="s">
        <v>23</v>
      </c>
      <c r="F7" s="25" t="s">
        <v>41</v>
      </c>
    </row>
    <row r="8" spans="2:7" x14ac:dyDescent="0.25">
      <c r="B8" s="32" t="s">
        <v>102</v>
      </c>
      <c r="C8" s="31" t="s">
        <v>143</v>
      </c>
      <c r="D8" s="33">
        <v>169.54</v>
      </c>
      <c r="E8" s="22" t="s">
        <v>23</v>
      </c>
      <c r="F8" s="25" t="s">
        <v>41</v>
      </c>
    </row>
    <row r="9" spans="2:7" x14ac:dyDescent="0.25">
      <c r="B9" s="37"/>
      <c r="C9" s="36"/>
      <c r="D9" s="38"/>
      <c r="E9" s="39"/>
      <c r="F9" s="39"/>
    </row>
    <row r="10" spans="2:7" x14ac:dyDescent="0.25">
      <c r="B10" s="2"/>
      <c r="C10" s="24" t="s">
        <v>39</v>
      </c>
      <c r="D10" s="4">
        <f>SUM(D6:D9)</f>
        <v>340.71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  <hyperlink ref="E7" location="Razão!A1" display="retorna"/>
    <hyperlink ref="E8" location="Razão!A1" display="retorna"/>
    <hyperlink ref="F6" r:id="rId1"/>
    <hyperlink ref="F7:F8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01/06/2023 a 30/06/2023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102</v>
      </c>
      <c r="C6" s="31" t="s">
        <v>143</v>
      </c>
      <c r="D6" s="33">
        <v>2374.69</v>
      </c>
      <c r="E6" s="22" t="s">
        <v>23</v>
      </c>
      <c r="F6" s="25" t="s">
        <v>41</v>
      </c>
    </row>
    <row r="7" spans="2:7" ht="15" customHeight="1" x14ac:dyDescent="0.25">
      <c r="B7" s="32" t="s">
        <v>102</v>
      </c>
      <c r="C7" s="31" t="s">
        <v>143</v>
      </c>
      <c r="D7" s="33">
        <v>368.95</v>
      </c>
      <c r="E7" s="22" t="s">
        <v>23</v>
      </c>
      <c r="F7" s="25" t="s">
        <v>41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39</v>
      </c>
      <c r="D9" s="4">
        <f>SUM(D6:D8)</f>
        <v>2743.64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6" location="Razão!A1" display="retorna"/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01/06/2023 a 30/06/2023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126</v>
      </c>
      <c r="C6" s="31" t="s">
        <v>146</v>
      </c>
      <c r="D6" s="33">
        <v>-155</v>
      </c>
      <c r="E6" s="22"/>
      <c r="F6" s="22" t="s">
        <v>41</v>
      </c>
    </row>
    <row r="7" spans="2:7" ht="30" x14ac:dyDescent="0.25">
      <c r="B7" s="32" t="s">
        <v>145</v>
      </c>
      <c r="C7" s="31" t="s">
        <v>147</v>
      </c>
      <c r="D7" s="33">
        <v>-186.99</v>
      </c>
      <c r="E7" s="22" t="s">
        <v>23</v>
      </c>
      <c r="F7" s="22" t="s">
        <v>41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39</v>
      </c>
      <c r="D9" s="4">
        <f>SUM(D6:D8)</f>
        <v>-341.99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01/06/2023 a 30/06/2023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45100</v>
      </c>
      <c r="C6" s="31" t="s">
        <v>148</v>
      </c>
      <c r="D6" s="33">
        <v>-4.5199999999999996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-4.5199999999999996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01/06/2023 a 30/06/2023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3" customHeight="1" x14ac:dyDescent="0.25">
      <c r="B6" s="32" t="s">
        <v>137</v>
      </c>
      <c r="C6" s="54" t="s">
        <v>144</v>
      </c>
      <c r="D6" s="33">
        <v>699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699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J14" sqref="J14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01/06/2023 a 30/06/2023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102</v>
      </c>
      <c r="C6" s="31" t="s">
        <v>110</v>
      </c>
      <c r="D6" s="33">
        <v>307.27999999999997</v>
      </c>
      <c r="E6" s="22"/>
      <c r="F6" s="22" t="s">
        <v>41</v>
      </c>
    </row>
    <row r="7" spans="2:7" ht="30" x14ac:dyDescent="0.25">
      <c r="B7" s="32" t="s">
        <v>102</v>
      </c>
      <c r="C7" s="31" t="s">
        <v>111</v>
      </c>
      <c r="D7" s="33">
        <v>201.99</v>
      </c>
      <c r="E7" s="22"/>
      <c r="F7" s="22" t="s">
        <v>41</v>
      </c>
    </row>
    <row r="8" spans="2:7" ht="30" x14ac:dyDescent="0.25">
      <c r="B8" s="32" t="s">
        <v>102</v>
      </c>
      <c r="C8" s="31" t="s">
        <v>112</v>
      </c>
      <c r="D8" s="33">
        <v>272.94</v>
      </c>
      <c r="E8" s="22" t="s">
        <v>23</v>
      </c>
      <c r="F8" s="22" t="s">
        <v>41</v>
      </c>
    </row>
    <row r="9" spans="2:7" x14ac:dyDescent="0.25">
      <c r="B9" s="37"/>
      <c r="C9" s="36"/>
      <c r="D9" s="38"/>
      <c r="E9" s="39"/>
      <c r="F9" s="39"/>
    </row>
    <row r="10" spans="2:7" x14ac:dyDescent="0.25">
      <c r="B10" s="2"/>
      <c r="C10" s="24" t="s">
        <v>39</v>
      </c>
      <c r="D10" s="4">
        <f>SUM(D6:D9)</f>
        <v>782.21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8" location="Razão!A1" display="retorna"/>
    <hyperlink ref="F6" r:id="rId1"/>
    <hyperlink ref="F7:F8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9"/>
  <sheetViews>
    <sheetView showGridLines="0" workbookViewId="0">
      <selection activeCell="F7" sqref="F7:F11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01/06/2023 a 30/06/2023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103</v>
      </c>
      <c r="C6" s="31" t="s">
        <v>108</v>
      </c>
      <c r="D6" s="33">
        <v>32.5</v>
      </c>
      <c r="E6" s="22"/>
      <c r="F6" s="25" t="s">
        <v>41</v>
      </c>
    </row>
    <row r="7" spans="2:7" x14ac:dyDescent="0.25">
      <c r="B7" s="32" t="s">
        <v>103</v>
      </c>
      <c r="C7" s="31" t="s">
        <v>91</v>
      </c>
      <c r="D7" s="33">
        <v>2.5</v>
      </c>
      <c r="E7" s="22"/>
      <c r="F7" s="25" t="s">
        <v>41</v>
      </c>
    </row>
    <row r="8" spans="2:7" x14ac:dyDescent="0.25">
      <c r="B8" s="32" t="s">
        <v>104</v>
      </c>
      <c r="C8" s="31" t="s">
        <v>91</v>
      </c>
      <c r="D8" s="33">
        <v>2.5</v>
      </c>
      <c r="E8" s="22"/>
      <c r="F8" s="25" t="s">
        <v>41</v>
      </c>
    </row>
    <row r="9" spans="2:7" x14ac:dyDescent="0.25">
      <c r="B9" s="32" t="s">
        <v>105</v>
      </c>
      <c r="C9" s="31" t="s">
        <v>91</v>
      </c>
      <c r="D9" s="33">
        <v>2.5</v>
      </c>
      <c r="E9" s="22"/>
      <c r="F9" s="25" t="s">
        <v>41</v>
      </c>
    </row>
    <row r="10" spans="2:7" x14ac:dyDescent="0.25">
      <c r="B10" s="32" t="s">
        <v>106</v>
      </c>
      <c r="C10" s="31" t="s">
        <v>91</v>
      </c>
      <c r="D10" s="33">
        <v>2.5</v>
      </c>
      <c r="E10" s="22"/>
      <c r="F10" s="25" t="s">
        <v>41</v>
      </c>
    </row>
    <row r="11" spans="2:7" x14ac:dyDescent="0.25">
      <c r="B11" s="32" t="s">
        <v>107</v>
      </c>
      <c r="C11" s="31" t="s">
        <v>91</v>
      </c>
      <c r="D11" s="33">
        <v>2.5</v>
      </c>
      <c r="E11" s="22" t="s">
        <v>23</v>
      </c>
      <c r="F11" s="25" t="s">
        <v>41</v>
      </c>
    </row>
    <row r="12" spans="2:7" x14ac:dyDescent="0.25">
      <c r="B12" s="37"/>
      <c r="C12" s="36"/>
      <c r="D12" s="38"/>
      <c r="E12" s="39"/>
      <c r="F12" s="39"/>
    </row>
    <row r="13" spans="2:7" x14ac:dyDescent="0.25">
      <c r="B13" s="2"/>
      <c r="C13" s="24" t="s">
        <v>39</v>
      </c>
      <c r="D13" s="4">
        <f>SUM(D6:D12)</f>
        <v>45</v>
      </c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</sheetData>
  <sheetProtection password="DF4F" sheet="1" objects="1" scenarios="1"/>
  <hyperlinks>
    <hyperlink ref="E11" location="Razão!A1" display="retorna"/>
    <hyperlink ref="F6" r:id="rId1"/>
    <hyperlink ref="F7:F11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01/06/2023 a 30/06/2023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102</v>
      </c>
      <c r="C6" s="31" t="s">
        <v>109</v>
      </c>
      <c r="D6" s="33">
        <v>575.94000000000005</v>
      </c>
      <c r="E6" s="22" t="s">
        <v>23</v>
      </c>
      <c r="F6" s="25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575.94000000000005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01/06/2023 a 30/06/2023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102</v>
      </c>
      <c r="C6" s="31" t="s">
        <v>113</v>
      </c>
      <c r="D6" s="33">
        <v>10308.99</v>
      </c>
      <c r="E6" s="22" t="s">
        <v>23</v>
      </c>
      <c r="F6" s="25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10308.99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I18" sqref="I1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01/06/2023 a 30/06/2023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45107</v>
      </c>
      <c r="C6" s="31" t="s">
        <v>113</v>
      </c>
      <c r="D6" s="33">
        <v>22636.1</v>
      </c>
      <c r="E6" s="22" t="s">
        <v>23</v>
      </c>
      <c r="F6" s="25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22636.1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27</vt:i4>
      </vt:variant>
      <vt:variant>
        <vt:lpstr>Intervalos nomeados</vt:lpstr>
      </vt:variant>
      <vt:variant>
        <vt:i4>1</vt:i4>
      </vt:variant>
    </vt:vector>
  </HeadingPairs>
  <TitlesOfParts>
    <vt:vector size="28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22.</vt:lpstr>
      <vt:lpstr>23.</vt:lpstr>
      <vt:lpstr>24.</vt:lpstr>
      <vt:lpstr>25.</vt:lpstr>
      <vt:lpstr>26.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2023-09-28T11:29:57Z</cp:lastPrinted>
  <dcterms:created xsi:type="dcterms:W3CDTF">2018-05-09T11:51:48Z</dcterms:created>
  <dcterms:modified xsi:type="dcterms:W3CDTF">2023-11-06T14:08:56Z</dcterms:modified>
</cp:coreProperties>
</file>