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107" r:id="rId14"/>
    <sheet name="14." sheetId="84" r:id="rId15"/>
    <sheet name="15." sheetId="125" r:id="rId16"/>
    <sheet name="16." sheetId="126" r:id="rId17"/>
    <sheet name="17." sheetId="108" r:id="rId18"/>
    <sheet name="18." sheetId="109" r:id="rId19"/>
    <sheet name="19." sheetId="123" r:id="rId20"/>
    <sheet name="20." sheetId="124" r:id="rId21"/>
    <sheet name="21." sheetId="127" r:id="rId22"/>
    <sheet name="22." sheetId="128" r:id="rId23"/>
  </sheets>
  <definedNames>
    <definedName name="_xlnm.Print_Area" localSheetId="0">RAZÃO!$A$1:$G$42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  <c r="E30" i="1"/>
  <c r="E27" i="1"/>
  <c r="E25" i="1"/>
  <c r="D8" i="128" l="1"/>
  <c r="B4" i="128"/>
  <c r="D21" i="127"/>
  <c r="B4" i="127"/>
  <c r="D11" i="126" l="1"/>
  <c r="B4" i="126"/>
  <c r="D8" i="125"/>
  <c r="B4" i="125"/>
  <c r="D9" i="124" l="1"/>
  <c r="B4" i="124"/>
  <c r="D10" i="123"/>
  <c r="B4" i="123"/>
  <c r="D8" i="77" l="1"/>
  <c r="D8" i="122" l="1"/>
  <c r="B4" i="122"/>
  <c r="D8" i="108" l="1"/>
  <c r="D9" i="107"/>
  <c r="D8" i="109" l="1"/>
  <c r="B4" i="109"/>
  <c r="B4" i="108"/>
  <c r="B4" i="107" l="1"/>
  <c r="D8" i="103"/>
  <c r="B4" i="103"/>
  <c r="D10" i="102" l="1"/>
  <c r="B4" i="102"/>
  <c r="D11" i="84" l="1"/>
  <c r="B4" i="84"/>
  <c r="B4" i="77" l="1"/>
  <c r="D18" i="6" l="1"/>
  <c r="B4" i="29" l="1"/>
  <c r="B4" i="28"/>
  <c r="B4" i="27"/>
  <c r="B4" i="24"/>
  <c r="B4" i="6"/>
  <c r="B4" i="5"/>
  <c r="B4" i="4"/>
  <c r="B4" i="2"/>
  <c r="D10" i="29" l="1"/>
  <c r="D8" i="28"/>
  <c r="D8" i="27"/>
  <c r="D15" i="24" l="1"/>
  <c r="D9" i="5" l="1"/>
  <c r="E42" i="1" s="1"/>
</calcChain>
</file>

<file path=xl/sharedStrings.xml><?xml version="1.0" encoding="utf-8"?>
<sst xmlns="http://schemas.openxmlformats.org/spreadsheetml/2006/main" count="405" uniqueCount="126">
  <si>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</si>
  <si>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</si>
  <si>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</si>
  <si>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</si>
  <si>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</si>
  <si>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</si>
  <si>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</si>
  <si>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</si>
  <si>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</si>
  <si>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</si>
  <si>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</si>
  <si>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</si>
  <si>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</si>
  <si>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</si>
  <si>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</si>
  <si>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</si>
  <si>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</si>
  <si>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</si>
  <si>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</si>
  <si>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</si>
  <si>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</si>
  <si>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</si>
  <si>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</si>
  <si>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</si>
  <si>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</si>
  <si>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</si>
  <si>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</si>
  <si>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</si>
  <si>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</si>
  <si>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</si>
  <si>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</si>
  <si>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</si>
  <si>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</si>
  <si>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</si>
  <si>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</si>
  <si>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</si>
  <si>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</si>
  <si>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</si>
  <si>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</si>
  <si>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</si>
  <si>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</si>
  <si>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</si>
  <si>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</si>
  <si>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</si>
  <si>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</si>
  <si>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</si>
  <si>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</si>
  <si>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</si>
  <si>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</si>
  <si>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</si>
  <si>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</si>
  <si>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DESPESAS/RECEITAS FINANCEIRAS</t>
  </si>
  <si>
    <t>Honorarios Conselho Fiscal Juliana Picoli Agatte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</si>
  <si>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</si>
  <si>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</si>
  <si>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</si>
  <si>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</si>
  <si>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</si>
  <si>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</si>
  <si>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</si>
  <si>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</si>
  <si>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</si>
  <si>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</si>
  <si>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</si>
  <si>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</si>
  <si>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</si>
  <si>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</si>
  <si>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Material de Uso/Consumo</t>
  </si>
  <si>
    <t xml:space="preserve">IRRF s/rendimento RDC d/mês </t>
  </si>
  <si>
    <t xml:space="preserve">Devido s/receita operacional d/mes </t>
  </si>
  <si>
    <t>IRRF  s/ Aplicações Financeiras</t>
  </si>
  <si>
    <t>Impressos/Xerox/Mat Escritorio</t>
  </si>
  <si>
    <t>Jefferson Henrique Rosseti</t>
  </si>
  <si>
    <t>Honorarios Diretoria Jefferson Henrique Rosseti</t>
  </si>
  <si>
    <t>Salua Kairuz Manoel</t>
  </si>
  <si>
    <t>Despesas de Telefone/Internet</t>
  </si>
  <si>
    <t>Manutenção e Conservação de Imoveis</t>
  </si>
  <si>
    <t>20.</t>
  </si>
  <si>
    <t>21.</t>
  </si>
  <si>
    <t>Honorarios Conselho Fiscal Saula Kairuz Manoel</t>
  </si>
  <si>
    <t xml:space="preserve">Tarifa Manutenção Conta Ativa </t>
  </si>
  <si>
    <t>Premio de Seguros</t>
  </si>
  <si>
    <t xml:space="preserve">Ted Internet </t>
  </si>
  <si>
    <t>Locação de Bens Moveis</t>
  </si>
  <si>
    <t>Manutenção Maquinas/Equip/Mobilia</t>
  </si>
  <si>
    <t>22.</t>
  </si>
  <si>
    <t>Período : 01/04/2023 a 30/04/2023</t>
  </si>
  <si>
    <t>Despesas com Capacitação Profissional</t>
  </si>
  <si>
    <t>Despesa com Copa/Cozinha/Mat Limpeza</t>
  </si>
  <si>
    <t>Publicações</t>
  </si>
  <si>
    <t>30/04/2023</t>
  </si>
  <si>
    <t xml:space="preserve">Aline Maria Pereira cf. recibo nº 04/2023 </t>
  </si>
  <si>
    <t xml:space="preserve">Fernanda Cília Marafão Brunetti cf. recibo nº 04/2023 </t>
  </si>
  <si>
    <t xml:space="preserve">Eduardo Gustavo Buzza cf. recibo nº 02/2023 </t>
  </si>
  <si>
    <t xml:space="preserve">Renan Altino Bressan cf. recibo nº 04/2023 </t>
  </si>
  <si>
    <t xml:space="preserve">Bruna carolina Ponciano Stievano cf. recibo nº 07/2023 </t>
  </si>
  <si>
    <t xml:space="preserve">Bruna Carolina Ponciano Stievano cf. recibo nº 08/2023 </t>
  </si>
  <si>
    <t xml:space="preserve">Carlos Roberto Bressan cf. recibo nº 04/2023 </t>
  </si>
  <si>
    <t xml:space="preserve">Indiamara Moura Siqueira cf. recibo nº 04/2023 </t>
  </si>
  <si>
    <t xml:space="preserve">Renan Altino Bressan cf. recibo nº 05/2023 </t>
  </si>
  <si>
    <t xml:space="preserve">Steyce Chaves Gomes cf. recibo nº 03/2023 </t>
  </si>
  <si>
    <t xml:space="preserve">Teresa Cristina Ribeiro cf. recibo nº 07/2023 </t>
  </si>
  <si>
    <t xml:space="preserve">Teresa Cristina Ribeiro cf. recibo n° 08/2023 </t>
  </si>
  <si>
    <t xml:space="preserve">Vilma Medeiros Freitas cf. recibo nº 02/2023 </t>
  </si>
  <si>
    <t xml:space="preserve">NF. 2640 Escritorio Delta Contabil Ltda </t>
  </si>
  <si>
    <t xml:space="preserve">NF. 2666 Escritorio Delta Contabil Ltda </t>
  </si>
  <si>
    <t xml:space="preserve">NF. 1104 Conaud Auditores Independentes S/S </t>
  </si>
  <si>
    <t xml:space="preserve">Pg. Eduzz Tecnologia Ltda  </t>
  </si>
  <si>
    <t xml:space="preserve">NF. 2860 A. I. Luiz </t>
  </si>
  <si>
    <t xml:space="preserve">NF. 2874 A. I. Luiz </t>
  </si>
  <si>
    <t xml:space="preserve">NF. 10376 Deusdete Martins da Silva Ltda </t>
  </si>
  <si>
    <t xml:space="preserve">Pg. Telefônica Brasil S/A ref. 04/2023 cf. comprovante  </t>
  </si>
  <si>
    <t xml:space="preserve">NF. 66598 Bazar Sensação Magazine e Papelaria Ltda  </t>
  </si>
  <si>
    <t xml:space="preserve">Fatura 54149 Degraus Andaimes Maqs e Equip p/Construcao Civil Ltda </t>
  </si>
  <si>
    <t xml:space="preserve">Fatura 54167 Degraus Andaimes Maqs e Equip p/Construcao Civil Ltda </t>
  </si>
  <si>
    <t xml:space="preserve">Pg.NF.(s) 442 Rafaela Belletti Materiais </t>
  </si>
  <si>
    <t xml:space="preserve">NF. 12949 C. S. Sobral - Materiais Para Construção </t>
  </si>
  <si>
    <t xml:space="preserve">NF. 51491 João Aureliano Marques da Silva &amp; Filho Ltda - ME </t>
  </si>
  <si>
    <t xml:space="preserve">NF. 880 A. Pontes Tintas Ltda </t>
  </si>
  <si>
    <t xml:space="preserve">Pg.NF.(s) 184 João Renato Gonçalves Maia 09893021804 - MEI </t>
  </si>
  <si>
    <t xml:space="preserve">NF. 2741 Shopping dos Parafusos Ltda </t>
  </si>
  <si>
    <t xml:space="preserve">NF. 21346 Nacontatotem Varejo Ltda </t>
  </si>
  <si>
    <t xml:space="preserve">NF. 2828 Shopping dos Parafusos Ltda </t>
  </si>
  <si>
    <t xml:space="preserve">NF. 27795 Blanco &amp; Pião Com. de Parafusos Ltda - EPP </t>
  </si>
  <si>
    <t xml:space="preserve">Pg. Allianz Seguros S/A parcela 03/04 </t>
  </si>
  <si>
    <t xml:space="preserve">NF. 4075 APL - Assessoria e Publicidade Legal Ltda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</si>
</sst>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423-203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423-204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423-45.pdf" TargetMode="External"/><Relationship Id="rId2" Type="http://schemas.openxmlformats.org/officeDocument/2006/relationships/hyperlink" Target="http://transparencia.moradaturismoeventos.com.br/Arquivos/Transparencias/2/2/2023/PDF/0423-28.pdf" TargetMode="External"/><Relationship Id="rId1" Type="http://schemas.openxmlformats.org/officeDocument/2006/relationships/hyperlink" Target="http://transparencia.moradaturismoeventos.com.br/Arquivos/Transparencias/2/2/2023/PDF/0423-203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423-55.pdf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3/PDF/0423-52.pdf" TargetMode="External"/><Relationship Id="rId7" Type="http://schemas.openxmlformats.org/officeDocument/2006/relationships/hyperlink" Target="http://transparencia.moradaturismoeventos.com.br/Arquivos/Transparencias/2/2/2023/PDF/0423-47.pdf" TargetMode="External"/><Relationship Id="rId12" Type="http://schemas.openxmlformats.org/officeDocument/2006/relationships/hyperlink" Target="http://transparencia.moradaturismoeventos.com.br/Arquivos/Transparencias/2/2/2023/PDF/0423-69.pdf" TargetMode="External"/><Relationship Id="rId2" Type="http://schemas.openxmlformats.org/officeDocument/2006/relationships/hyperlink" Target="http://transparencia.moradaturismoeventos.com.br/Arquivos/Transparencias/2/2/2023/PDF/0423-42.pdf" TargetMode="External"/><Relationship Id="rId1" Type="http://schemas.openxmlformats.org/officeDocument/2006/relationships/hyperlink" Target="http://transparencia.moradaturismoeventos.com.br/Arquivos/Transparencias/2/2/2023/PDF/0423-42.pdf" TargetMode="External"/><Relationship Id="rId6" Type="http://schemas.openxmlformats.org/officeDocument/2006/relationships/hyperlink" Target="http://transparencia.moradaturismoeventos.com.br/Arquivos/Transparencias/2/2/2023/PDF/0423-38.pdf" TargetMode="External"/><Relationship Id="rId11" Type="http://schemas.openxmlformats.org/officeDocument/2006/relationships/hyperlink" Target="http://transparencia.moradaturismoeventos.com.br/Arquivos/Transparencias/2/2/2023/PDF/0423-65.pdf" TargetMode="External"/><Relationship Id="rId5" Type="http://schemas.openxmlformats.org/officeDocument/2006/relationships/hyperlink" Target="http://transparencia.moradaturismoeventos.com.br/Arquivos/Transparencias/2/2/2023/PDF/0423-34.pdf" TargetMode="External"/><Relationship Id="rId10" Type="http://schemas.openxmlformats.org/officeDocument/2006/relationships/hyperlink" Target="http://transparencia.moradaturismoeventos.com.br/Arquivos/Transparencias/2/2/2023/PDF/0423-62.pdf" TargetMode="External"/><Relationship Id="rId4" Type="http://schemas.openxmlformats.org/officeDocument/2006/relationships/hyperlink" Target="http://transparencia.moradaturismoeventos.com.br/Arquivos/Transparencias/2/2/2023/PDF/0423-31.pdf" TargetMode="External"/><Relationship Id="rId9" Type="http://schemas.openxmlformats.org/officeDocument/2006/relationships/hyperlink" Target="http://transparencia.moradaturismoeventos.com.br/Arquivos/Transparencias/2/2/2023/PDF/0423-59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423-11.pdf" TargetMode="External"/><Relationship Id="rId3" Type="http://schemas.openxmlformats.org/officeDocument/2006/relationships/hyperlink" Target="http://transparencia.moradaturismoeventos.com.br/Arquivos/Transparencias/2/2/2023/PDF/0423-14.pdf" TargetMode="External"/><Relationship Id="rId7" Type="http://schemas.openxmlformats.org/officeDocument/2006/relationships/hyperlink" Target="http://transparencia.moradaturismoeventos.com.br/Arquivos/Transparencias/2/2/2023/PDF/0423-11.pdf" TargetMode="External"/><Relationship Id="rId2" Type="http://schemas.openxmlformats.org/officeDocument/2006/relationships/hyperlink" Target="http://transparencia.moradaturismoeventos.com.br/Arquivos/Transparencias/2/2/2023/PDF/0423-1.pdf" TargetMode="External"/><Relationship Id="rId1" Type="http://schemas.openxmlformats.org/officeDocument/2006/relationships/hyperlink" Target="http://transparencia.moradaturismoeventos.com.br/Arquivos/Transparencias/2/2/2023/PDF/0423-1.pdf" TargetMode="External"/><Relationship Id="rId6" Type="http://schemas.openxmlformats.org/officeDocument/2006/relationships/hyperlink" Target="http://transparencia.moradaturismoeventos.com.br/Arquivos/Transparencias/2/2/2023/PDF/0423-11.pdf" TargetMode="External"/><Relationship Id="rId5" Type="http://schemas.openxmlformats.org/officeDocument/2006/relationships/hyperlink" Target="http://transparencia.moradaturismoeventos.com.br/Arquivos/Transparencias/2/2/2023/PDF/0423-14.pdf" TargetMode="External"/><Relationship Id="rId4" Type="http://schemas.openxmlformats.org/officeDocument/2006/relationships/hyperlink" Target="http://transparencia.moradaturismoeventos.com.br/Arquivos/Transparencias/2/2/2023/PDF/0423-14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423-112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423-262.pdf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423-263.pdf" TargetMode="External"/><Relationship Id="rId2" Type="http://schemas.openxmlformats.org/officeDocument/2006/relationships/hyperlink" Target="http://transparencia.moradaturismoeventos.com.br/Arquivos/Transparencias/2/2/2023/PDF/0423-108.pdf" TargetMode="External"/><Relationship Id="rId1" Type="http://schemas.openxmlformats.org/officeDocument/2006/relationships/hyperlink" Target="http://transparencia.moradaturismoeventos.com.br/Arquivos/Transparencias/2/2/2023/PDF/0423-203.pdf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://transparencia.moradaturismoeventos.com.br/Arquivos/Transparencias/2/2/2023/PDF/0423-233.pdf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3/PDF/0423-95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423-237.pdf" TargetMode="External"/><Relationship Id="rId2" Type="http://schemas.openxmlformats.org/officeDocument/2006/relationships/hyperlink" Target="http://transparencia.moradaturismoeventos.com.br/Arquivos/Transparencias/2/2/2023/PDF/0423-96.pdf" TargetMode="External"/><Relationship Id="rId1" Type="http://schemas.openxmlformats.org/officeDocument/2006/relationships/hyperlink" Target="http://transparencia.moradaturismoeventos.com.br/Arquivos/Transparencias/2/2/2023/PDF/0423-203.pdf" TargetMode="External"/><Relationship Id="rId5" Type="http://schemas.openxmlformats.org/officeDocument/2006/relationships/printerSettings" Target="../printerSettings/printerSettings11.bin"/><Relationship Id="rId4" Type="http://schemas.openxmlformats.org/officeDocument/2006/relationships/hyperlink" Target="http://transparencia.moradaturismoeventos.com.br/Arquivos/Transparencias/2/2/2023/PDF/0423-251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0423-99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3/PDF/0423-239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423-255.pdf" TargetMode="External"/><Relationship Id="rId2" Type="http://schemas.openxmlformats.org/officeDocument/2006/relationships/hyperlink" Target="http://transparencia.moradaturismoeventos.com.br/Arquivos/Transparencias/2/2/2023/PDF/0423-257.pdf" TargetMode="External"/><Relationship Id="rId1" Type="http://schemas.openxmlformats.org/officeDocument/2006/relationships/hyperlink" Target="http://transparencia.moradaturismoeventos.com.br/Arquivos/Transparencias/2/2/2023/PDF/0423-203.pdf" TargetMode="External"/><Relationship Id="rId4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423-121.pdf" TargetMode="External"/><Relationship Id="rId2" Type="http://schemas.openxmlformats.org/officeDocument/2006/relationships/hyperlink" Target="http://transparencia.moradaturismoeventos.com.br/Arquivos/Transparencias/2/2/2023/PDF/0423-211.pdf" TargetMode="External"/><Relationship Id="rId1" Type="http://schemas.openxmlformats.org/officeDocument/2006/relationships/hyperlink" Target="http://transparencia.moradaturismoeventos.com.br/Arquivos/Transparencias/2/2/2023/PDF/0423-203.pdf" TargetMode="External"/><Relationship Id="rId6" Type="http://schemas.openxmlformats.org/officeDocument/2006/relationships/printerSettings" Target="../printerSettings/printerSettings15.bin"/><Relationship Id="rId5" Type="http://schemas.openxmlformats.org/officeDocument/2006/relationships/hyperlink" Target="http://transparencia.moradaturismoeventos.com.br/Arquivos/Transparencias/2/2/2023/PDF/0423-259.pdf" TargetMode="External"/><Relationship Id="rId4" Type="http://schemas.openxmlformats.org/officeDocument/2006/relationships/hyperlink" Target="http://transparencia.moradaturismoeventos.com.br/Arquivos/Transparencias/2/2/2023/PDF/0423-253.pdf" TargetMode="Externa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transparencia.moradaturismoeventos.com.br/Arquivos/Transparencias/2/2/2023/PDF/0423-124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423-245.pdf" TargetMode="External"/><Relationship Id="rId2" Type="http://schemas.openxmlformats.org/officeDocument/2006/relationships/hyperlink" Target="http://transparencia.moradaturismoeventos.com.br/Arquivos/Transparencias/2/2/2023/PDF/0423-241.pdf" TargetMode="External"/><Relationship Id="rId1" Type="http://schemas.openxmlformats.org/officeDocument/2006/relationships/hyperlink" Target="http://transparencia.moradaturismoeventos.com.br/Arquivos/Transparencias/2/2/2023/PDF/0423-203.pdf" TargetMode="External"/><Relationship Id="rId6" Type="http://schemas.openxmlformats.org/officeDocument/2006/relationships/printerSettings" Target="../printerSettings/printerSettings17.bin"/><Relationship Id="rId5" Type="http://schemas.openxmlformats.org/officeDocument/2006/relationships/hyperlink" Target="http://transparencia.moradaturismoeventos.com.br/Arquivos/Transparencias/2/2/2023/PDF/0423-249.pdf" TargetMode="External"/><Relationship Id="rId4" Type="http://schemas.openxmlformats.org/officeDocument/2006/relationships/hyperlink" Target="http://transparencia.moradaturismoeventos.com.br/Arquivos/Transparencias/2/2/2023/PDF/0423-247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3/PDF/0423-117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3/PDF/0423-243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://transparencia.moradaturismoeventos.com.br/Arquivos/Transparencias/2/2/2023/PDF/0423-265.pdf" TargetMode="External"/><Relationship Id="rId1" Type="http://schemas.openxmlformats.org/officeDocument/2006/relationships/hyperlink" Target="http://transparencia.moradaturismoeventos.com.br/Arquivos/Transparencias/2/2/2023/PDF/0423-265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hyperlink" Target="http://transparencia.moradaturismoeventos.com.br/Arquivos/Transparencias/2/2/2023/PDF/0423-267.pdf" TargetMode="External"/><Relationship Id="rId1" Type="http://schemas.openxmlformats.org/officeDocument/2006/relationships/hyperlink" Target="http://transparencia.moradaturismoeventos.com.br/Arquivos/Transparencias/2/2/2023/PDF/0423-267.pdf" TargetMode="Externa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3/PDF/0423-131.pdf" TargetMode="External"/><Relationship Id="rId1" Type="http://schemas.openxmlformats.org/officeDocument/2006/relationships/hyperlink" Target="http://transparencia.moradaturismoeventos.com.br/Arquivos/Transparencias/2/2/2023/PDF/0423-131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3/PDF/0423-2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8"/>
  <sheetViews>
    <sheetView showGridLines="0" tabSelected="1" zoomScaleNormal="100" workbookViewId="0">
      <pane ySplit="5" topLeftCell="A6" activePane="bottomLeft" state="frozen"/>
      <selection activeCell="C38" sqref="C38"/>
      <selection pane="bottomLeft" activeCell="I40" sqref="I40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86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4117.6899999999996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892.17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21786.47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9">
        <v>12367</v>
      </c>
      <c r="F13" s="18" t="s">
        <v>22</v>
      </c>
    </row>
    <row r="14" spans="2:7" x14ac:dyDescent="0.25">
      <c r="C14" s="1" t="s">
        <v>29</v>
      </c>
      <c r="D14" t="s">
        <v>14</v>
      </c>
      <c r="E14" s="49">
        <v>6361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74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72</v>
      </c>
      <c r="E20" s="4">
        <v>4000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49">
        <v>5037.29</v>
      </c>
      <c r="F22" s="18" t="s">
        <v>22</v>
      </c>
    </row>
    <row r="23" spans="2:6" x14ac:dyDescent="0.25">
      <c r="C23" s="1" t="s">
        <v>31</v>
      </c>
      <c r="D23" t="s">
        <v>18</v>
      </c>
      <c r="E23" s="49">
        <v>6735.57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54</v>
      </c>
      <c r="E25" s="4">
        <f>1800+1800+2913</f>
        <v>6513</v>
      </c>
      <c r="F25" s="18" t="s">
        <v>22</v>
      </c>
    </row>
    <row r="26" spans="2:6" x14ac:dyDescent="0.25">
      <c r="C26" s="1" t="s">
        <v>33</v>
      </c>
      <c r="D26" t="s">
        <v>87</v>
      </c>
      <c r="E26" s="4">
        <v>1497</v>
      </c>
      <c r="F26" s="18" t="s">
        <v>22</v>
      </c>
    </row>
    <row r="27" spans="2:6" x14ac:dyDescent="0.25">
      <c r="C27" s="1" t="s">
        <v>34</v>
      </c>
      <c r="D27" t="s">
        <v>88</v>
      </c>
      <c r="E27" s="4">
        <f>144+189+317.68</f>
        <v>650.68000000000006</v>
      </c>
      <c r="F27" s="18" t="s">
        <v>22</v>
      </c>
    </row>
    <row r="28" spans="2:6" x14ac:dyDescent="0.25">
      <c r="C28" s="1" t="s">
        <v>35</v>
      </c>
      <c r="D28" t="s">
        <v>75</v>
      </c>
      <c r="E28" s="4">
        <v>245.56</v>
      </c>
      <c r="F28" s="48" t="s">
        <v>22</v>
      </c>
    </row>
    <row r="29" spans="2:6" x14ac:dyDescent="0.25">
      <c r="C29" s="1" t="s">
        <v>36</v>
      </c>
      <c r="D29" t="s">
        <v>71</v>
      </c>
      <c r="E29" s="4">
        <v>264.52999999999997</v>
      </c>
      <c r="F29" s="48" t="s">
        <v>22</v>
      </c>
    </row>
    <row r="30" spans="2:6" x14ac:dyDescent="0.25">
      <c r="C30" s="1" t="s">
        <v>37</v>
      </c>
      <c r="D30" t="s">
        <v>83</v>
      </c>
      <c r="E30" s="4">
        <f>526.01+118.38</f>
        <v>644.39</v>
      </c>
      <c r="F30" s="48" t="s">
        <v>22</v>
      </c>
    </row>
    <row r="31" spans="2:6" x14ac:dyDescent="0.25">
      <c r="C31" s="1" t="s">
        <v>38</v>
      </c>
      <c r="D31" t="s">
        <v>76</v>
      </c>
      <c r="E31" s="4">
        <v>6276.7699999999995</v>
      </c>
      <c r="F31" s="48" t="s">
        <v>22</v>
      </c>
    </row>
    <row r="32" spans="2:6" x14ac:dyDescent="0.25">
      <c r="C32" s="1" t="s">
        <v>62</v>
      </c>
      <c r="D32" t="s">
        <v>84</v>
      </c>
      <c r="E32" s="4">
        <v>372</v>
      </c>
      <c r="F32" s="48" t="s">
        <v>22</v>
      </c>
    </row>
    <row r="33" spans="2:6" x14ac:dyDescent="0.25">
      <c r="C33" s="1" t="s">
        <v>63</v>
      </c>
      <c r="D33" t="s">
        <v>67</v>
      </c>
      <c r="E33" s="4">
        <v>1027.47</v>
      </c>
      <c r="F33" s="48" t="s">
        <v>22</v>
      </c>
    </row>
    <row r="34" spans="2:6" x14ac:dyDescent="0.25">
      <c r="C34" s="1" t="s">
        <v>64</v>
      </c>
      <c r="D34" t="s">
        <v>81</v>
      </c>
      <c r="E34" s="4">
        <v>3721.4</v>
      </c>
      <c r="F34" s="48" t="s">
        <v>22</v>
      </c>
    </row>
    <row r="35" spans="2:6" x14ac:dyDescent="0.25">
      <c r="C35" s="1" t="s">
        <v>65</v>
      </c>
      <c r="D35" t="s">
        <v>89</v>
      </c>
      <c r="E35" s="4">
        <v>6350</v>
      </c>
      <c r="F35" s="48" t="s">
        <v>22</v>
      </c>
    </row>
    <row r="36" spans="2:6" x14ac:dyDescent="0.25">
      <c r="C36" s="1" t="s">
        <v>66</v>
      </c>
      <c r="D36" t="s">
        <v>55</v>
      </c>
      <c r="E36" s="4">
        <v>339.53</v>
      </c>
      <c r="F36" s="18" t="s">
        <v>22</v>
      </c>
    </row>
    <row r="37" spans="2:6" x14ac:dyDescent="0.25">
      <c r="C37" s="1" t="s">
        <v>77</v>
      </c>
      <c r="D37" t="s">
        <v>56</v>
      </c>
      <c r="E37" s="4">
        <f>2374.93+368.98</f>
        <v>2743.91</v>
      </c>
      <c r="F37" s="18" t="s">
        <v>22</v>
      </c>
    </row>
    <row r="38" spans="2:6" x14ac:dyDescent="0.25">
      <c r="B38" s="1" t="s">
        <v>51</v>
      </c>
      <c r="C38" s="1"/>
      <c r="E38" s="4"/>
      <c r="F38" s="4"/>
    </row>
    <row r="39" spans="2:6" x14ac:dyDescent="0.25">
      <c r="C39" s="1" t="s">
        <v>78</v>
      </c>
      <c r="D39" t="s">
        <v>21</v>
      </c>
      <c r="E39" s="4">
        <v>200</v>
      </c>
      <c r="F39" s="18" t="s">
        <v>22</v>
      </c>
    </row>
    <row r="40" spans="2:6" x14ac:dyDescent="0.25">
      <c r="C40" s="1" t="s">
        <v>85</v>
      </c>
      <c r="D40" t="s">
        <v>70</v>
      </c>
      <c r="E40" s="4">
        <v>525.20000000000005</v>
      </c>
      <c r="F40" s="18" t="s">
        <v>22</v>
      </c>
    </row>
    <row r="41" spans="2:6" x14ac:dyDescent="0.25">
      <c r="C41" s="1"/>
      <c r="E41" s="4"/>
      <c r="F41" s="18"/>
    </row>
    <row r="42" spans="2:6" x14ac:dyDescent="0.25">
      <c r="D42" s="29" t="s">
        <v>40</v>
      </c>
      <c r="E42" s="28">
        <f>SUM(E7:E41)</f>
        <v>107018.62999999999</v>
      </c>
      <c r="F42" s="4"/>
    </row>
    <row r="43" spans="2:6" x14ac:dyDescent="0.25">
      <c r="E43" s="4"/>
      <c r="F43" s="4"/>
    </row>
    <row r="44" spans="2:6" x14ac:dyDescent="0.25"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39" location="'21.'!A1" display="abertura"/>
    <hyperlink ref="F22" location="'6.'!A1" display="abertura"/>
    <hyperlink ref="F23" location="'7.'!A1" display="abertura"/>
    <hyperlink ref="F25" location="'8.'!A1" display="abertura"/>
    <hyperlink ref="F37" location="'20.'!A1" display="abertura"/>
    <hyperlink ref="F36" location="'19.'!A1" display="abertura"/>
    <hyperlink ref="F28" location="'11.'!A1" display="abertura"/>
    <hyperlink ref="F13" location="'5.'!A1" display="abertura"/>
    <hyperlink ref="F33" location="'16.'!A1" display="abertura"/>
    <hyperlink ref="F33" location="'13.'!A1" display="abertura"/>
    <hyperlink ref="F40" location="'22.'!A1" display="abertura"/>
    <hyperlink ref="F29" location="'12.'!A1" display="abertura"/>
    <hyperlink ref="F31" location="'14.'!A1" display="abertura"/>
    <hyperlink ref="F14:F20" location="'5.'!A1" display="abertura"/>
    <hyperlink ref="F34" location="'17.'!A1" display="abertura"/>
    <hyperlink ref="F27" location="'10.'!A1" display="abertura"/>
    <hyperlink ref="F30" location="'13.'!A1" display="abertura"/>
    <hyperlink ref="F32" location="'15.'!A1" display="abertura"/>
    <hyperlink ref="F26" location="'9.'!A1" display="abertura"/>
    <hyperlink ref="F35" location="'18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34" t="s">
        <v>69</v>
      </c>
      <c r="D6" s="35">
        <v>4117.6899999999996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90</v>
      </c>
      <c r="C6" s="23" t="s">
        <v>69</v>
      </c>
      <c r="D6" s="26">
        <v>892.17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 t="s">
        <v>90</v>
      </c>
      <c r="C6" s="41" t="s">
        <v>91</v>
      </c>
      <c r="D6" s="27">
        <v>1700</v>
      </c>
      <c r="E6" s="22"/>
      <c r="F6" s="25" t="s">
        <v>41</v>
      </c>
    </row>
    <row r="7" spans="2:7" s="42" customFormat="1" ht="30" x14ac:dyDescent="0.25">
      <c r="B7" s="47" t="s">
        <v>90</v>
      </c>
      <c r="C7" s="41" t="s">
        <v>92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F16" sqref="F16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45033</v>
      </c>
      <c r="C6" s="43" t="s">
        <v>93</v>
      </c>
      <c r="D6" s="33">
        <v>449.44</v>
      </c>
      <c r="E6" s="43"/>
      <c r="F6" s="25" t="s">
        <v>41</v>
      </c>
    </row>
    <row r="7" spans="2:7" s="42" customFormat="1" x14ac:dyDescent="0.25">
      <c r="B7" s="32">
        <v>45042</v>
      </c>
      <c r="C7" s="43" t="s">
        <v>94</v>
      </c>
      <c r="D7" s="33">
        <v>224.72</v>
      </c>
      <c r="E7" s="43"/>
      <c r="F7" s="25" t="s">
        <v>41</v>
      </c>
    </row>
    <row r="8" spans="2:7" s="42" customFormat="1" x14ac:dyDescent="0.25">
      <c r="B8" s="32">
        <v>45046</v>
      </c>
      <c r="C8" s="43" t="s">
        <v>95</v>
      </c>
      <c r="D8" s="33">
        <v>1700</v>
      </c>
      <c r="E8" s="43"/>
      <c r="F8" s="25" t="s">
        <v>41</v>
      </c>
    </row>
    <row r="9" spans="2:7" s="42" customFormat="1" x14ac:dyDescent="0.25">
      <c r="B9" s="32">
        <v>45046</v>
      </c>
      <c r="C9" s="43" t="s">
        <v>96</v>
      </c>
      <c r="D9" s="33">
        <v>1422.01</v>
      </c>
      <c r="E9" s="43"/>
      <c r="F9" s="25" t="s">
        <v>41</v>
      </c>
    </row>
    <row r="10" spans="2:7" s="42" customFormat="1" x14ac:dyDescent="0.25">
      <c r="B10" s="32">
        <v>45046</v>
      </c>
      <c r="C10" s="43" t="s">
        <v>97</v>
      </c>
      <c r="D10" s="33">
        <v>3106.22</v>
      </c>
      <c r="E10" s="43"/>
      <c r="F10" s="25" t="s">
        <v>41</v>
      </c>
    </row>
    <row r="11" spans="2:7" s="42" customFormat="1" x14ac:dyDescent="0.25">
      <c r="B11" s="32">
        <v>45046</v>
      </c>
      <c r="C11" s="43" t="s">
        <v>98</v>
      </c>
      <c r="D11" s="33">
        <v>2300</v>
      </c>
      <c r="E11" s="43"/>
      <c r="F11" s="25" t="s">
        <v>41</v>
      </c>
    </row>
    <row r="12" spans="2:7" s="42" customFormat="1" x14ac:dyDescent="0.25">
      <c r="B12" s="32">
        <v>45046</v>
      </c>
      <c r="C12" s="43" t="s">
        <v>99</v>
      </c>
      <c r="D12" s="33">
        <v>5556.98</v>
      </c>
      <c r="E12" s="43"/>
      <c r="F12" s="25" t="s">
        <v>41</v>
      </c>
    </row>
    <row r="13" spans="2:7" s="42" customFormat="1" x14ac:dyDescent="0.25">
      <c r="B13" s="32">
        <v>45046</v>
      </c>
      <c r="C13" s="43" t="s">
        <v>100</v>
      </c>
      <c r="D13" s="33">
        <v>1700</v>
      </c>
      <c r="E13" s="43"/>
      <c r="F13" s="25" t="s">
        <v>41</v>
      </c>
    </row>
    <row r="14" spans="2:7" s="42" customFormat="1" x14ac:dyDescent="0.25">
      <c r="B14" s="32">
        <v>45046</v>
      </c>
      <c r="C14" s="43" t="s">
        <v>101</v>
      </c>
      <c r="D14" s="33">
        <v>1700</v>
      </c>
      <c r="E14" s="43"/>
      <c r="F14" s="25" t="s">
        <v>41</v>
      </c>
    </row>
    <row r="15" spans="2:7" s="42" customFormat="1" x14ac:dyDescent="0.25">
      <c r="B15" s="32">
        <v>45046</v>
      </c>
      <c r="C15" s="43" t="s">
        <v>102</v>
      </c>
      <c r="D15" s="33">
        <v>2615.86</v>
      </c>
      <c r="E15" s="43"/>
      <c r="F15" s="25" t="s">
        <v>41</v>
      </c>
    </row>
    <row r="16" spans="2:7" s="42" customFormat="1" x14ac:dyDescent="0.25">
      <c r="B16" s="32">
        <v>45046</v>
      </c>
      <c r="C16" s="43" t="s">
        <v>103</v>
      </c>
      <c r="D16" s="33">
        <v>1011.24</v>
      </c>
      <c r="E16" s="22" t="s">
        <v>23</v>
      </c>
      <c r="F16" s="25" t="s">
        <v>41</v>
      </c>
    </row>
    <row r="17" spans="2:4" s="42" customFormat="1" x14ac:dyDescent="0.25">
      <c r="B17" s="44"/>
      <c r="D17" s="45"/>
    </row>
    <row r="18" spans="2:4" s="42" customFormat="1" x14ac:dyDescent="0.25">
      <c r="B18" s="44"/>
      <c r="C18" s="46" t="s">
        <v>39</v>
      </c>
      <c r="D18" s="45">
        <f>SUM(D6:D17)</f>
        <v>21786.47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6" location="Razão!A1" display="retorna"/>
    <hyperlink ref="F6" r:id="rId1"/>
    <hyperlink ref="F7:F16" r:id="rId2" display="docto.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</hyperlinks>
  <pageMargins left="0.511811024" right="0.511811024" top="0.78740157499999996" bottom="0.78740157499999996" header="0.31496062000000002" footer="0.31496062000000002"/>
  <pageSetup paperSize="9" orientation="portrait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B13" sqref="B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45046</v>
      </c>
      <c r="C6" s="23" t="s">
        <v>42</v>
      </c>
      <c r="D6" s="26">
        <v>2190</v>
      </c>
      <c r="E6" s="23"/>
      <c r="F6" s="25" t="s">
        <v>41</v>
      </c>
    </row>
    <row r="7" spans="2:7" x14ac:dyDescent="0.25">
      <c r="B7" s="30">
        <v>45046</v>
      </c>
      <c r="C7" s="23" t="s">
        <v>43</v>
      </c>
      <c r="D7" s="26">
        <v>2190</v>
      </c>
      <c r="E7" s="23"/>
      <c r="F7" s="25" t="s">
        <v>41</v>
      </c>
    </row>
    <row r="8" spans="2:7" x14ac:dyDescent="0.25">
      <c r="B8" s="30">
        <v>45046</v>
      </c>
      <c r="C8" s="23" t="s">
        <v>44</v>
      </c>
      <c r="D8" s="26">
        <v>12367</v>
      </c>
      <c r="E8" s="23"/>
      <c r="F8" s="25" t="s">
        <v>41</v>
      </c>
    </row>
    <row r="9" spans="2:7" x14ac:dyDescent="0.25">
      <c r="B9" s="30">
        <v>45046</v>
      </c>
      <c r="C9" s="23" t="s">
        <v>45</v>
      </c>
      <c r="D9" s="26">
        <v>6361</v>
      </c>
      <c r="E9" s="25"/>
      <c r="F9" s="25" t="s">
        <v>41</v>
      </c>
    </row>
    <row r="10" spans="2:7" x14ac:dyDescent="0.25">
      <c r="B10" s="30">
        <v>45046</v>
      </c>
      <c r="C10" s="23" t="s">
        <v>52</v>
      </c>
      <c r="D10" s="26">
        <v>2190</v>
      </c>
      <c r="E10" s="25"/>
      <c r="F10" s="25" t="s">
        <v>41</v>
      </c>
    </row>
    <row r="11" spans="2:7" x14ac:dyDescent="0.25">
      <c r="B11" s="30">
        <v>45046</v>
      </c>
      <c r="C11" s="23" t="s">
        <v>79</v>
      </c>
      <c r="D11" s="26">
        <v>2190</v>
      </c>
      <c r="E11" s="25"/>
      <c r="F11" s="25" t="s">
        <v>41</v>
      </c>
    </row>
    <row r="12" spans="2:7" x14ac:dyDescent="0.25">
      <c r="B12" s="30">
        <v>45046</v>
      </c>
      <c r="C12" s="23" t="s">
        <v>73</v>
      </c>
      <c r="D12" s="26">
        <v>4000</v>
      </c>
      <c r="E12" s="25"/>
      <c r="F12" s="25" t="s">
        <v>41</v>
      </c>
    </row>
    <row r="13" spans="2:7" x14ac:dyDescent="0.25">
      <c r="B13" s="30">
        <v>45046</v>
      </c>
      <c r="C13" s="23" t="s">
        <v>53</v>
      </c>
      <c r="D13" s="26">
        <v>2190</v>
      </c>
      <c r="E13" s="25" t="s">
        <v>23</v>
      </c>
      <c r="F13" s="25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7" r:id="rId2"/>
    <hyperlink ref="F8" r:id="rId3"/>
    <hyperlink ref="F9" r:id="rId4"/>
    <hyperlink ref="F12" r:id="rId5"/>
    <hyperlink ref="F10" r:id="rId6"/>
    <hyperlink ref="F11" r:id="rId7"/>
    <hyperlink ref="F13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45046</v>
      </c>
      <c r="C6" s="23" t="s">
        <v>47</v>
      </c>
      <c r="D6" s="26">
        <v>5037.29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5037.29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45046</v>
      </c>
      <c r="C6" s="23" t="s">
        <v>48</v>
      </c>
      <c r="D6" s="26">
        <v>6735.57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6735.57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45019</v>
      </c>
      <c r="C6" s="23" t="s">
        <v>104</v>
      </c>
      <c r="D6" s="26">
        <v>1800</v>
      </c>
      <c r="E6" s="25"/>
      <c r="F6" s="25" t="s">
        <v>41</v>
      </c>
    </row>
    <row r="7" spans="2:7" x14ac:dyDescent="0.25">
      <c r="B7" s="30">
        <v>45044</v>
      </c>
      <c r="C7" s="23" t="s">
        <v>105</v>
      </c>
      <c r="D7" s="26">
        <v>1800</v>
      </c>
      <c r="E7" s="25"/>
      <c r="F7" s="25" t="s">
        <v>41</v>
      </c>
    </row>
    <row r="8" spans="2:7" x14ac:dyDescent="0.25">
      <c r="B8" s="30">
        <v>45040</v>
      </c>
      <c r="C8" s="23" t="s">
        <v>106</v>
      </c>
      <c r="D8" s="26">
        <v>2913</v>
      </c>
      <c r="E8" s="25" t="s">
        <v>23</v>
      </c>
      <c r="F8" s="25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SUM(D6:D9)</f>
        <v>6513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45021</v>
      </c>
      <c r="C6" s="31" t="s">
        <v>107</v>
      </c>
      <c r="D6" s="27">
        <v>1497</v>
      </c>
      <c r="E6" s="22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1497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45021</v>
      </c>
      <c r="C6" s="40" t="s">
        <v>108</v>
      </c>
      <c r="D6" s="27">
        <v>144</v>
      </c>
      <c r="E6" s="22"/>
      <c r="F6" s="25" t="s">
        <v>41</v>
      </c>
    </row>
    <row r="7" spans="2:7" x14ac:dyDescent="0.25">
      <c r="B7" s="32">
        <v>45022</v>
      </c>
      <c r="C7" s="40" t="s">
        <v>109</v>
      </c>
      <c r="D7" s="27">
        <v>189</v>
      </c>
      <c r="E7" s="22"/>
      <c r="F7" s="25" t="s">
        <v>41</v>
      </c>
    </row>
    <row r="8" spans="2:7" x14ac:dyDescent="0.25">
      <c r="B8" s="32">
        <v>45043</v>
      </c>
      <c r="C8" s="40" t="s">
        <v>110</v>
      </c>
      <c r="D8" s="27">
        <v>317.68</v>
      </c>
      <c r="E8" s="22" t="s">
        <v>23</v>
      </c>
      <c r="F8" s="25" t="s">
        <v>41</v>
      </c>
    </row>
    <row r="9" spans="2:7" x14ac:dyDescent="0.25">
      <c r="B9" s="2"/>
      <c r="D9" s="4"/>
    </row>
    <row r="10" spans="2:7" x14ac:dyDescent="0.25">
      <c r="B10" s="2"/>
      <c r="C10" s="24" t="s">
        <v>39</v>
      </c>
      <c r="D10" s="4">
        <f>SUM(D6:D9)</f>
        <v>650.68000000000006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45033</v>
      </c>
      <c r="C6" s="40" t="s">
        <v>111</v>
      </c>
      <c r="D6" s="27">
        <v>245.56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245.56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45020</v>
      </c>
      <c r="C6" s="31" t="s">
        <v>112</v>
      </c>
      <c r="D6" s="33">
        <v>264.52999999999997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264.52999999999997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45043</v>
      </c>
      <c r="C6" s="31" t="s">
        <v>113</v>
      </c>
      <c r="D6" s="33">
        <v>526.01</v>
      </c>
      <c r="E6" s="22"/>
      <c r="F6" s="25" t="s">
        <v>41</v>
      </c>
    </row>
    <row r="7" spans="2:7" ht="15" customHeight="1" x14ac:dyDescent="0.25">
      <c r="B7" s="32">
        <v>45044</v>
      </c>
      <c r="C7" s="31" t="s">
        <v>114</v>
      </c>
      <c r="D7" s="33">
        <v>118.38</v>
      </c>
      <c r="E7" s="22" t="s">
        <v>23</v>
      </c>
      <c r="F7" s="25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644.39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45021</v>
      </c>
      <c r="C6" s="31" t="s">
        <v>115</v>
      </c>
      <c r="D6" s="33">
        <v>1225</v>
      </c>
      <c r="E6" s="22"/>
      <c r="F6" s="25" t="s">
        <v>41</v>
      </c>
    </row>
    <row r="7" spans="2:7" x14ac:dyDescent="0.25">
      <c r="B7" s="32">
        <v>45035</v>
      </c>
      <c r="C7" s="31" t="s">
        <v>116</v>
      </c>
      <c r="D7" s="33">
        <v>2480.4699999999998</v>
      </c>
      <c r="E7" s="22"/>
      <c r="F7" s="25" t="s">
        <v>41</v>
      </c>
    </row>
    <row r="8" spans="2:7" ht="30" x14ac:dyDescent="0.25">
      <c r="B8" s="32">
        <v>45043</v>
      </c>
      <c r="C8" s="31" t="s">
        <v>117</v>
      </c>
      <c r="D8" s="33">
        <v>1871.3</v>
      </c>
      <c r="E8" s="22"/>
      <c r="F8" s="22" t="s">
        <v>41</v>
      </c>
    </row>
    <row r="9" spans="2:7" x14ac:dyDescent="0.25">
      <c r="B9" s="32">
        <v>45044</v>
      </c>
      <c r="C9" s="31" t="s">
        <v>118</v>
      </c>
      <c r="D9" s="33">
        <v>700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6276.7699999999995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45044</v>
      </c>
      <c r="C6" s="31" t="s">
        <v>119</v>
      </c>
      <c r="D6" s="33">
        <v>372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SUM(D6:D6)</f>
        <v>372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45026</v>
      </c>
      <c r="C6" s="31" t="s">
        <v>120</v>
      </c>
      <c r="D6" s="33">
        <v>314.5</v>
      </c>
      <c r="E6" s="22" t="s">
        <v>23</v>
      </c>
      <c r="F6" s="25" t="s">
        <v>41</v>
      </c>
    </row>
    <row r="7" spans="2:7" ht="15" customHeight="1" x14ac:dyDescent="0.25">
      <c r="B7" s="32">
        <v>45030</v>
      </c>
      <c r="C7" s="31" t="s">
        <v>121</v>
      </c>
      <c r="D7" s="33">
        <v>184.42</v>
      </c>
      <c r="E7" s="22" t="s">
        <v>23</v>
      </c>
      <c r="F7" s="25" t="s">
        <v>41</v>
      </c>
    </row>
    <row r="8" spans="2:7" ht="15" customHeight="1" x14ac:dyDescent="0.25">
      <c r="B8" s="32">
        <v>45043</v>
      </c>
      <c r="C8" s="31" t="s">
        <v>122</v>
      </c>
      <c r="D8" s="33">
        <v>499.05</v>
      </c>
      <c r="E8" s="22" t="s">
        <v>23</v>
      </c>
      <c r="F8" s="25" t="s">
        <v>41</v>
      </c>
    </row>
    <row r="9" spans="2:7" ht="15" customHeight="1" x14ac:dyDescent="0.25">
      <c r="B9" s="32">
        <v>45043</v>
      </c>
      <c r="C9" s="31" t="s">
        <v>123</v>
      </c>
      <c r="D9" s="33">
        <v>29.5</v>
      </c>
      <c r="E9" s="22" t="s">
        <v>23</v>
      </c>
      <c r="F9" s="25" t="s">
        <v>41</v>
      </c>
    </row>
    <row r="10" spans="2:7" x14ac:dyDescent="0.25">
      <c r="B10" s="37"/>
      <c r="C10" s="36"/>
      <c r="D10" s="38"/>
      <c r="E10" s="39"/>
      <c r="F10" s="39"/>
    </row>
    <row r="11" spans="2:7" x14ac:dyDescent="0.25">
      <c r="B11" s="2"/>
      <c r="C11" s="24" t="s">
        <v>39</v>
      </c>
      <c r="D11" s="4">
        <f>SUM(D6:D10)</f>
        <v>1027.47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password="DF4F" sheet="1" objects="1" scenarios="1"/>
  <hyperlinks>
    <hyperlink ref="E6" location="Razão!A1" display="retorna"/>
    <hyperlink ref="E7" location="Razão!A1" display="retorna"/>
    <hyperlink ref="E8" location="Razão!A1" display="retorna"/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45041</v>
      </c>
      <c r="C6" s="31" t="s">
        <v>124</v>
      </c>
      <c r="D6" s="33">
        <v>3721.4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3721.4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45042</v>
      </c>
      <c r="C6" s="31" t="s">
        <v>125</v>
      </c>
      <c r="D6" s="33">
        <v>6350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6350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7" sqref="F7: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45046</v>
      </c>
      <c r="C6" s="31" t="s">
        <v>57</v>
      </c>
      <c r="D6" s="33">
        <v>37.49</v>
      </c>
      <c r="E6" s="22"/>
      <c r="F6" s="25" t="s">
        <v>41</v>
      </c>
    </row>
    <row r="7" spans="2:7" x14ac:dyDescent="0.25">
      <c r="B7" s="32">
        <v>45046</v>
      </c>
      <c r="C7" s="31" t="s">
        <v>58</v>
      </c>
      <c r="D7" s="33">
        <v>169.54</v>
      </c>
      <c r="E7" s="22"/>
      <c r="F7" s="25" t="s">
        <v>41</v>
      </c>
    </row>
    <row r="8" spans="2:7" x14ac:dyDescent="0.25">
      <c r="B8" s="32">
        <v>45046</v>
      </c>
      <c r="C8" s="31" t="s">
        <v>59</v>
      </c>
      <c r="D8" s="33">
        <v>132.5</v>
      </c>
      <c r="E8" s="22" t="s">
        <v>23</v>
      </c>
      <c r="F8" s="25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:F8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J19" sqref="J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45046</v>
      </c>
      <c r="C6" s="31" t="s">
        <v>60</v>
      </c>
      <c r="D6" s="33">
        <v>2374.9299999999998</v>
      </c>
      <c r="E6" s="22"/>
      <c r="F6" s="22" t="s">
        <v>41</v>
      </c>
    </row>
    <row r="7" spans="2:7" ht="30" x14ac:dyDescent="0.25">
      <c r="B7" s="32">
        <v>45046</v>
      </c>
      <c r="C7" s="31" t="s">
        <v>61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C62C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showGridLines="0" workbookViewId="0">
      <selection activeCell="F7" sqref="F7:F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45019</v>
      </c>
      <c r="C6" s="31" t="s">
        <v>80</v>
      </c>
      <c r="D6" s="33">
        <v>32.5</v>
      </c>
      <c r="E6" s="22" t="s">
        <v>23</v>
      </c>
      <c r="F6" s="25" t="s">
        <v>41</v>
      </c>
    </row>
    <row r="7" spans="2:7" x14ac:dyDescent="0.25">
      <c r="B7" s="32">
        <v>45021</v>
      </c>
      <c r="C7" s="31" t="s">
        <v>46</v>
      </c>
      <c r="D7" s="33">
        <v>5</v>
      </c>
      <c r="E7" s="22" t="s">
        <v>23</v>
      </c>
      <c r="F7" s="25" t="s">
        <v>41</v>
      </c>
    </row>
    <row r="8" spans="2:7" x14ac:dyDescent="0.25">
      <c r="B8" s="32">
        <v>45022</v>
      </c>
      <c r="C8" s="31" t="s">
        <v>46</v>
      </c>
      <c r="D8" s="33">
        <v>80</v>
      </c>
      <c r="E8" s="22" t="s">
        <v>23</v>
      </c>
      <c r="F8" s="25" t="s">
        <v>41</v>
      </c>
    </row>
    <row r="9" spans="2:7" x14ac:dyDescent="0.25">
      <c r="B9" s="32">
        <v>45026</v>
      </c>
      <c r="C9" s="31" t="s">
        <v>46</v>
      </c>
      <c r="D9" s="33">
        <v>2.5</v>
      </c>
      <c r="E9" s="22" t="s">
        <v>23</v>
      </c>
      <c r="F9" s="25" t="s">
        <v>41</v>
      </c>
    </row>
    <row r="10" spans="2:7" x14ac:dyDescent="0.25">
      <c r="B10" s="32">
        <v>45027</v>
      </c>
      <c r="C10" s="31" t="s">
        <v>82</v>
      </c>
      <c r="D10" s="33">
        <v>7.5</v>
      </c>
      <c r="E10" s="22" t="s">
        <v>23</v>
      </c>
      <c r="F10" s="25" t="s">
        <v>41</v>
      </c>
    </row>
    <row r="11" spans="2:7" x14ac:dyDescent="0.25">
      <c r="B11" s="32">
        <v>45027</v>
      </c>
      <c r="C11" s="31" t="s">
        <v>46</v>
      </c>
      <c r="D11" s="33">
        <v>2.5</v>
      </c>
      <c r="E11" s="22" t="s">
        <v>23</v>
      </c>
      <c r="F11" s="25" t="s">
        <v>41</v>
      </c>
    </row>
    <row r="12" spans="2:7" x14ac:dyDescent="0.25">
      <c r="B12" s="32">
        <v>45029</v>
      </c>
      <c r="C12" s="31" t="s">
        <v>46</v>
      </c>
      <c r="D12" s="33">
        <v>2.5</v>
      </c>
      <c r="E12" s="22" t="s">
        <v>23</v>
      </c>
      <c r="F12" s="25" t="s">
        <v>41</v>
      </c>
    </row>
    <row r="13" spans="2:7" x14ac:dyDescent="0.25">
      <c r="B13" s="32">
        <v>45033</v>
      </c>
      <c r="C13" s="31" t="s">
        <v>46</v>
      </c>
      <c r="D13" s="33">
        <v>32.5</v>
      </c>
      <c r="E13" s="22" t="s">
        <v>23</v>
      </c>
      <c r="F13" s="25" t="s">
        <v>41</v>
      </c>
    </row>
    <row r="14" spans="2:7" x14ac:dyDescent="0.25">
      <c r="B14" s="32">
        <v>45034</v>
      </c>
      <c r="C14" s="31" t="s">
        <v>46</v>
      </c>
      <c r="D14" s="33">
        <v>2.5</v>
      </c>
      <c r="E14" s="22" t="s">
        <v>23</v>
      </c>
      <c r="F14" s="25" t="s">
        <v>41</v>
      </c>
    </row>
    <row r="15" spans="2:7" x14ac:dyDescent="0.25">
      <c r="B15" s="32">
        <v>45035</v>
      </c>
      <c r="C15" s="31" t="s">
        <v>46</v>
      </c>
      <c r="D15" s="33">
        <v>5</v>
      </c>
      <c r="E15" s="22" t="s">
        <v>23</v>
      </c>
      <c r="F15" s="25" t="s">
        <v>41</v>
      </c>
    </row>
    <row r="16" spans="2:7" x14ac:dyDescent="0.25">
      <c r="B16" s="32">
        <v>45040</v>
      </c>
      <c r="C16" s="31" t="s">
        <v>46</v>
      </c>
      <c r="D16" s="33">
        <v>5</v>
      </c>
      <c r="E16" s="22" t="s">
        <v>23</v>
      </c>
      <c r="F16" s="25" t="s">
        <v>41</v>
      </c>
    </row>
    <row r="17" spans="2:6" x14ac:dyDescent="0.25">
      <c r="B17" s="32">
        <v>45042</v>
      </c>
      <c r="C17" s="31" t="s">
        <v>46</v>
      </c>
      <c r="D17" s="33">
        <v>15</v>
      </c>
      <c r="E17" s="22" t="s">
        <v>23</v>
      </c>
      <c r="F17" s="25" t="s">
        <v>41</v>
      </c>
    </row>
    <row r="18" spans="2:6" x14ac:dyDescent="0.25">
      <c r="B18" s="32">
        <v>45043</v>
      </c>
      <c r="C18" s="31" t="s">
        <v>46</v>
      </c>
      <c r="D18" s="33">
        <v>2.5</v>
      </c>
      <c r="E18" s="22" t="s">
        <v>23</v>
      </c>
      <c r="F18" s="25" t="s">
        <v>41</v>
      </c>
    </row>
    <row r="19" spans="2:6" x14ac:dyDescent="0.25">
      <c r="B19" s="32">
        <v>45044</v>
      </c>
      <c r="C19" s="31" t="s">
        <v>46</v>
      </c>
      <c r="D19" s="33">
        <v>5</v>
      </c>
      <c r="E19" s="22" t="s">
        <v>23</v>
      </c>
      <c r="F19" s="25" t="s">
        <v>41</v>
      </c>
    </row>
    <row r="20" spans="2:6" x14ac:dyDescent="0.25">
      <c r="B20" s="37"/>
      <c r="C20" s="36"/>
      <c r="D20" s="38"/>
      <c r="E20" s="39"/>
      <c r="F20" s="39"/>
    </row>
    <row r="21" spans="2:6" x14ac:dyDescent="0.25">
      <c r="B21" s="2"/>
      <c r="C21" s="24" t="s">
        <v>39</v>
      </c>
      <c r="D21" s="4">
        <f>SUM(D6:D20)</f>
        <v>200</v>
      </c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6" location="Razão!A1" display="retorna"/>
    <hyperlink ref="E7" location="Razão!A1" display="retorna"/>
    <hyperlink ref="E8" location="Razão!A1" display="retorna"/>
    <hyperlink ref="E9" location="Razão!A1" display="retorna"/>
    <hyperlink ref="E10" location="Razão!A1" display="retorna"/>
    <hyperlink ref="E11" location="Razão!A1" display="retorna"/>
    <hyperlink ref="E12" location="Razão!A1" display="retorna"/>
    <hyperlink ref="E13" location="Razão!A1" display="retorna"/>
    <hyperlink ref="E14" location="Razão!A1" display="retorna"/>
    <hyperlink ref="E15" location="Razão!A1" display="retorna"/>
    <hyperlink ref="E16" location="Razão!A1" display="retorna"/>
    <hyperlink ref="E17" location="Razão!A1" display="retorna"/>
    <hyperlink ref="E18" location="Razão!A1" display="retorna"/>
    <hyperlink ref="E19" location="Razão!A1" display="retorna"/>
    <hyperlink ref="F6" r:id="rId1"/>
    <hyperlink ref="F7:F1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I5" sqref="I5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01/04/2023 a 30/04/2023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45046</v>
      </c>
      <c r="C6" s="31" t="s">
        <v>68</v>
      </c>
      <c r="D6" s="33">
        <v>525.20000000000005</v>
      </c>
      <c r="E6" s="22" t="s">
        <v>23</v>
      </c>
      <c r="F6" s="25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525.20000000000005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23</vt:i4>
      </vt:variant>
      <vt:variant>
        <vt:lpstr>Intervalos nomeados</vt:lpstr>
      </vt:variant>
      <vt:variant>
        <vt:i4>1</vt:i4>
      </vt:variant>
    </vt:vector>
  </HeadingPairs>
  <TitlesOfParts>
    <vt:vector size="24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2022-08-25T13:43:03Z</cp:lastPrinted>
  <dcterms:created xsi:type="dcterms:W3CDTF">2018-05-09T11:51:48Z</dcterms:created>
  <dcterms:modified xsi:type="dcterms:W3CDTF">2023-07-19T14:14:08Z</dcterms:modified>
</cp:coreProperties>
</file>