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22" r:id="rId12"/>
    <sheet name="12." sheetId="77" r:id="rId13"/>
    <sheet name="13." sheetId="84" r:id="rId14"/>
    <sheet name="14." sheetId="107" r:id="rId15"/>
    <sheet name="15." sheetId="125" r:id="rId16"/>
    <sheet name="16." sheetId="126" r:id="rId17"/>
    <sheet name="17." sheetId="108" r:id="rId18"/>
    <sheet name="18." sheetId="109" r:id="rId19"/>
    <sheet name="19." sheetId="112" r:id="rId20"/>
    <sheet name="20." sheetId="123" r:id="rId21"/>
    <sheet name="21." sheetId="124" r:id="rId22"/>
    <sheet name="22." sheetId="127" r:id="rId23"/>
    <sheet name="23." sheetId="128" r:id="rId24"/>
    <sheet name="24." sheetId="130" r:id="rId25"/>
    <sheet name="25." sheetId="131" r:id="rId26"/>
  </sheets>
  <definedNames>
    <definedName name="_xlnm.Print_Area" localSheetId="0">RAZÃO!$A$1:$G$45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31" l="1"/>
  <c r="B4" i="131"/>
  <c r="D8" i="130"/>
  <c r="B4" i="130"/>
  <c r="D8" i="128"/>
  <c r="B4" i="128"/>
  <c r="D21" i="127"/>
  <c r="B4" i="127"/>
  <c r="E34" i="1"/>
  <c r="E30" i="1"/>
  <c r="E25" i="1"/>
  <c r="D8" i="126" l="1"/>
  <c r="B4" i="126"/>
  <c r="D16" i="125"/>
  <c r="B4" i="125"/>
  <c r="D9" i="124" l="1"/>
  <c r="B4" i="124"/>
  <c r="D10" i="123"/>
  <c r="B4" i="123"/>
  <c r="D8" i="77" l="1"/>
  <c r="D8" i="122" l="1"/>
  <c r="B4" i="122"/>
  <c r="D10" i="112" l="1"/>
  <c r="B4" i="112"/>
  <c r="D10" i="108" l="1"/>
  <c r="D8" i="107"/>
  <c r="D8" i="109" l="1"/>
  <c r="B4" i="109"/>
  <c r="B4" i="108"/>
  <c r="B4" i="107" l="1"/>
  <c r="D8" i="103"/>
  <c r="B4" i="103"/>
  <c r="D11" i="102" l="1"/>
  <c r="B4" i="102"/>
  <c r="D10" i="84" l="1"/>
  <c r="B4" i="84"/>
  <c r="B4" i="77" l="1"/>
  <c r="D18" i="6" l="1"/>
  <c r="B4" i="29" l="1"/>
  <c r="B4" i="28"/>
  <c r="B4" i="27"/>
  <c r="B4" i="24"/>
  <c r="B4" i="6"/>
  <c r="B4" i="5"/>
  <c r="B4" i="4"/>
  <c r="B4" i="2"/>
  <c r="D9" i="29" l="1"/>
  <c r="D8" i="28"/>
  <c r="D8" i="27"/>
  <c r="D15" i="24" l="1"/>
  <c r="D9" i="5" l="1"/>
  <c r="E45" i="1" s="1"/>
</calcChain>
</file>

<file path=xl/sharedStrings.xml><?xml version="1.0" encoding="utf-8"?>
<sst xmlns="http://schemas.openxmlformats.org/spreadsheetml/2006/main" count="450" uniqueCount="142">
  <si>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</si>
  <si>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</si>
  <si>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</si>
  <si>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</si>
  <si>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</si>
  <si>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</si>
  <si>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</si>
  <si>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</si>
  <si>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</si>
  <si>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</si>
  <si>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</si>
  <si>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</si>
  <si>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</si>
  <si>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Manoel de Araujo Sobrinho</t>
  </si>
  <si>
    <t>Saba José Harb</t>
  </si>
  <si>
    <t>Carlos Eduardo Delbon</t>
  </si>
  <si>
    <t>Donizete Simioni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</si>
  <si>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</si>
  <si>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</si>
  <si>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</si>
  <si>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</si>
  <si>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</si>
  <si>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</si>
  <si>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</si>
  <si>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</si>
  <si>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</si>
  <si>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</si>
  <si>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</si>
  <si>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</si>
  <si>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</si>
  <si>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</si>
  <si>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</si>
  <si>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</si>
  <si>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</si>
  <si>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</si>
  <si>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</si>
  <si>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</si>
  <si>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</si>
  <si>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</si>
  <si>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</si>
  <si>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</si>
  <si>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</si>
  <si>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Honorarios Diretoria Carlos Eduardo Delbon</t>
  </si>
  <si>
    <t>Honorarios Diretoria Donizete Simioni</t>
  </si>
  <si>
    <t>Honorarios Diretoria Manoel de Araujo Sobrinho</t>
  </si>
  <si>
    <t>Honorarios Diretoria Saba Jose Harb</t>
  </si>
  <si>
    <t xml:space="preserve">Tarifa Cobrança </t>
  </si>
  <si>
    <t xml:space="preserve">Devido s/remuneração autônomos d/mês </t>
  </si>
  <si>
    <t xml:space="preserve">Devido s/remuneração diretores </t>
  </si>
  <si>
    <t>Juliana Picoli Agatte</t>
  </si>
  <si>
    <t>Nelson Kiyoshi Hisatsuga</t>
  </si>
  <si>
    <t>DESPESAS/RECEITAS FINANCEIRAS</t>
  </si>
  <si>
    <t>Honorarios Conselho Fiscal Juliana Picoli Agatte</t>
  </si>
  <si>
    <t>Honorarios Conselho Fiscal Nelson Kiyoshi Hisatsuga</t>
  </si>
  <si>
    <t>Honorários Contábeis / Auditoria</t>
  </si>
  <si>
    <t>Depreciação</t>
  </si>
  <si>
    <t>Depreciação - Imoveis</t>
  </si>
  <si>
    <t xml:space="preserve">Deprec.equiptos informática cf.relatório auxiliar </t>
  </si>
  <si>
    <t xml:space="preserve">Deprec.maquinas e equiptos cf.relatório auxiliar </t>
  </si>
  <si>
    <t xml:space="preserve">Deprec.outras imobilizações cf.relatório auxiliar </t>
  </si>
  <si>
    <t xml:space="preserve">Deprec.acum.c/imóveis (CEAR - edificacao Centro de Eventos) cf.relatório auxiliar </t>
  </si>
  <si>
    <t xml:space="preserve">Deprec.acum.c/imóveis (CEAR - edificacoes) cf.relatório auxiliar </t>
  </si>
  <si>
    <t>15.</t>
  </si>
  <si>
    <t>16.</t>
  </si>
  <si>
    <t>17.</t>
  </si>
  <si>
    <t>18.</t>
  </si>
  <si>
    <t>19.</t>
  </si>
  <si>
    <t>Material de Uso/Consumo</t>
  </si>
  <si>
    <t xml:space="preserve">IRRF s/rendimento RDC d/mês </t>
  </si>
  <si>
    <t xml:space="preserve">Devido s/receita operacional d/mes </t>
  </si>
  <si>
    <t>IRRF  s/ Aplicações Financeiras</t>
  </si>
  <si>
    <t>Impressos/Xerox/Mat Escritorio</t>
  </si>
  <si>
    <t>Jefferson Henrique Rosseti</t>
  </si>
  <si>
    <t>Honorarios Diretoria Jefferson Henrique Rosseti</t>
  </si>
  <si>
    <t>Salua Kairuz Manoel</t>
  </si>
  <si>
    <t>Despesas de Telefone/Internet</t>
  </si>
  <si>
    <t>Manutenção e Conservação de Imoveis</t>
  </si>
  <si>
    <t>20.</t>
  </si>
  <si>
    <t>21.</t>
  </si>
  <si>
    <t>Honorarios Conselho Fiscal Saula Kairuz Manoel</t>
  </si>
  <si>
    <t xml:space="preserve">Tarifa Manutenção Conta Ativa </t>
  </si>
  <si>
    <t>Premio de Seguros</t>
  </si>
  <si>
    <t>Viagens e Estadias</t>
  </si>
  <si>
    <t xml:space="preserve">Ted Internet </t>
  </si>
  <si>
    <t>Período : 01/03/2023 a 31/03/2023</t>
  </si>
  <si>
    <t>Combustiveis e Lubrificantes</t>
  </si>
  <si>
    <t>Despesas c/ Informatica</t>
  </si>
  <si>
    <t>Despesas c/ Segurança</t>
  </si>
  <si>
    <t>Locação de Bens Moveis</t>
  </si>
  <si>
    <t>Manutenção Maquinas/Equip/Mobilia</t>
  </si>
  <si>
    <t>CSLL</t>
  </si>
  <si>
    <t>IRPJ</t>
  </si>
  <si>
    <t>22.</t>
  </si>
  <si>
    <t>23.</t>
  </si>
  <si>
    <t>24.</t>
  </si>
  <si>
    <t>25.</t>
  </si>
  <si>
    <t>31/03/2023</t>
  </si>
  <si>
    <t xml:space="preserve">Aline Maria Pereira cf. recibo nº 03/2023 </t>
  </si>
  <si>
    <t xml:space="preserve">Fernanda Cília Marafão Brunetti cf. recibo nº 03/2023 </t>
  </si>
  <si>
    <t xml:space="preserve">Cleber Carneiro Costa cf. recibo nº 02/2023 </t>
  </si>
  <si>
    <t xml:space="preserve">Pedro Henrique Caruso Paschoal cf. recibo nº 01/2023 </t>
  </si>
  <si>
    <t xml:space="preserve">Adriano Zabala Sedenho cf. recibo nº 03/2023 </t>
  </si>
  <si>
    <t xml:space="preserve">Bruna Carolina Ponciano Stievano cf. recibo nº 05/2023 </t>
  </si>
  <si>
    <t xml:space="preserve">Bruna Carolina Ponciano Stievano cf. recibo nº 06/2023 </t>
  </si>
  <si>
    <t xml:space="preserve">Carlos Roberto Bressan cf. recibo nº 03/2023 </t>
  </si>
  <si>
    <t xml:space="preserve">Indiamara Moura Siqueira cf. recibo nº 03/2023 </t>
  </si>
  <si>
    <t xml:space="preserve">Renan Altino Bressan cf. recibo nº 03/2023 </t>
  </si>
  <si>
    <t xml:space="preserve">Steyce Chaves Gomes cf. recibo nº 02/2023 </t>
  </si>
  <si>
    <t xml:space="preserve">Teresa Cristina Ribeiro cf. recibo nº 05/2023 </t>
  </si>
  <si>
    <t xml:space="preserve">Teresa Cristina Ribeiro cf. recibo nº 06/2023 </t>
  </si>
  <si>
    <t xml:space="preserve">NF. 2637 Escritorio Delta Contábil Ltda </t>
  </si>
  <si>
    <t xml:space="preserve">NF. 1068 Conaud Auditores Independentes S/S </t>
  </si>
  <si>
    <t xml:space="preserve">Pg. Auto Posto Vila Xavier Ltda cf. cupom fiscal </t>
  </si>
  <si>
    <t xml:space="preserve">Pg.NF.(s) 3059 Informática da Fonte Comércio e Serviços Ltda </t>
  </si>
  <si>
    <t xml:space="preserve">NF. 17636 Techs Internet Corporativa Ltda - EPP </t>
  </si>
  <si>
    <t xml:space="preserve">Pg.NF.(s) 3069 Informática da Fonte Comércio e Serviços Ltda  </t>
  </si>
  <si>
    <t xml:space="preserve">Pg.NF.(s) 5366 A. C. Gomes Neves Informática - ME </t>
  </si>
  <si>
    <t xml:space="preserve">Pg. MercadoPago.com Representações Ltda (alarme no espaco administrativo do CEAR) </t>
  </si>
  <si>
    <t xml:space="preserve">Pg. Telefônica Brasil S/A ref. 03/2023 cf. comprovante  </t>
  </si>
  <si>
    <t xml:space="preserve">Pg. C. E. R. Vicente - ME (encadernações) </t>
  </si>
  <si>
    <t xml:space="preserve">NF. 16623 Ricardo Silva Andrade Informática ME </t>
  </si>
  <si>
    <t xml:space="preserve">Pg.NF.(s) 1088 C. E. R. Vicente - ME </t>
  </si>
  <si>
    <t xml:space="preserve">Fatura 53695 Degraus Andaimes Maqs e Equip p/Construcao Civil Ltda </t>
  </si>
  <si>
    <t xml:space="preserve">Pg. Elvis Donizete Brizolari Eireli </t>
  </si>
  <si>
    <t xml:space="preserve">Pix / HDI Seguros S/A - pagamento sinistro </t>
  </si>
  <si>
    <t xml:space="preserve">Pg.NF.(s) 441 Rafaela Belletti Madeiras </t>
  </si>
  <si>
    <t xml:space="preserve">Pg.NF.(s) 428 Eleni Mercedes Bergamim Coelho - ME </t>
  </si>
  <si>
    <t xml:space="preserve">NF. 12755 C. S. Sobral - Materiais Para Construção </t>
  </si>
  <si>
    <t xml:space="preserve">PIX/pg. nf. 430 Eleni Mercedes Bergamim Coelho - ME </t>
  </si>
  <si>
    <t xml:space="preserve">NF. 12773 C. S. Sobral - Materiais Para Construção </t>
  </si>
  <si>
    <t xml:space="preserve">NF. 12790 C. S. Sobral - Materiais Para Construção </t>
  </si>
  <si>
    <t xml:space="preserve">NF. 13 Alexandre César Marcos Rosseti </t>
  </si>
  <si>
    <t xml:space="preserve">Pg.NF.(s) 440 Rafaela Belletti Materiais </t>
  </si>
  <si>
    <t xml:space="preserve">NF. 2618 Shopping dos Parafusos Ltda </t>
  </si>
  <si>
    <t xml:space="preserve">Pg. MercadoPago.com Representações Ltda </t>
  </si>
  <si>
    <t xml:space="preserve">NF. 59613 AZ Comércio de Tintas Ltda </t>
  </si>
  <si>
    <t xml:space="preserve">Pg. Allianz Seguros S/A parcela 02/04 </t>
  </si>
  <si>
    <t xml:space="preserve">Pg. Manoel de Araújo Sobrinho ref. reembolso despesas de viagem </t>
  </si>
  <si>
    <t xml:space="preserve">Pg. Manoel de Araújo sobrinho ref. rembolso despesas de viagem </t>
  </si>
  <si>
    <t xml:space="preserve">Débito Repasse Gravação Eletrônica </t>
  </si>
  <si>
    <t xml:space="preserve">CSLL devida s/lucro presumido 1º trimestre/2023 </t>
  </si>
  <si>
    <t xml:space="preserve">IRPJ devido s/lucro presumido 1º trimestre/2023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</si>
</sst>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5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/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 wrapText="1"/>
    </xf>
    <xf numFmtId="14" fontId="0" fillId="0" borderId="10" xfId="0" applyNumberFormat="1" applyBorder="1" applyAlignment="1">
      <alignment horizontal="left" vertical="center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0" fontId="0" fillId="0" borderId="10" xfId="0" applyBorder="1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49" fontId="0" fillId="0" borderId="10" xfId="0" applyNumberFormat="1" applyBorder="1" applyAlignment="1">
      <alignment vertical="center"/>
    </xf>
    <xf numFmtId="0" fontId="2" fillId="0" borderId="0" xfId="1"/>
    <xf numFmtId="4" fontId="0" fillId="0" borderId="0" xfId="0" applyNumberFormat="1" applyAlignment="1">
      <alignment horizontal="right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transparencia.moradaturismoeventos.com.br/Arquivos/Transparencias/2/2/2023/PDF/0323-203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transparencia.moradaturismoeventos.com.br/Arquivos/Transparencias/2/2/2023/PDF/0323-204.pdf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323-24.pdf" TargetMode="External"/><Relationship Id="rId2" Type="http://schemas.openxmlformats.org/officeDocument/2006/relationships/hyperlink" Target="http://transparencia.moradaturismoeventos.com.br/Arquivos/Transparencias/2/2/2023/PDF/0323-6.pdf" TargetMode="External"/><Relationship Id="rId1" Type="http://schemas.openxmlformats.org/officeDocument/2006/relationships/hyperlink" Target="http://transparencia.moradaturismoeventos.com.br/Arquivos/Transparencias/2/2/2023/PDF/0323-203.pdf" TargetMode="External"/><Relationship Id="rId4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323-27.pdf" TargetMode="External"/><Relationship Id="rId13" Type="http://schemas.openxmlformats.org/officeDocument/2006/relationships/printerSettings" Target="../printerSettings/printerSettings5.bin"/><Relationship Id="rId3" Type="http://schemas.openxmlformats.org/officeDocument/2006/relationships/hyperlink" Target="http://transparencia.moradaturismoeventos.com.br/Arquivos/Transparencias/2/2/2023/PDF/0323-31.pdf" TargetMode="External"/><Relationship Id="rId7" Type="http://schemas.openxmlformats.org/officeDocument/2006/relationships/hyperlink" Target="http://transparencia.moradaturismoeventos.com.br/Arquivos/Transparencias/2/2/2023/PDF/0323-15.pdf" TargetMode="External"/><Relationship Id="rId12" Type="http://schemas.openxmlformats.org/officeDocument/2006/relationships/hyperlink" Target="http://transparencia.moradaturismoeventos.com.br/Arquivos/Transparencias/2/2/2023/PDF/0323-45.pdf" TargetMode="External"/><Relationship Id="rId2" Type="http://schemas.openxmlformats.org/officeDocument/2006/relationships/hyperlink" Target="http://transparencia.moradaturismoeventos.com.br/Arquivos/Transparencias/2/2/2023/PDF/0323-20.pdf" TargetMode="External"/><Relationship Id="rId1" Type="http://schemas.openxmlformats.org/officeDocument/2006/relationships/hyperlink" Target="http://transparencia.moradaturismoeventos.com.br/Arquivos/Transparencias/2/2/2023/PDF/0323-203.pdf" TargetMode="External"/><Relationship Id="rId6" Type="http://schemas.openxmlformats.org/officeDocument/2006/relationships/hyperlink" Target="http://transparencia.moradaturismoeventos.com.br/Arquivos/Transparencias/2/2/2023/PDF/0323-12.pdf" TargetMode="External"/><Relationship Id="rId11" Type="http://schemas.openxmlformats.org/officeDocument/2006/relationships/hyperlink" Target="http://transparencia.moradaturismoeventos.com.br/Arquivos/Transparencias/2/2/2023/PDF/0323-42.pdf" TargetMode="External"/><Relationship Id="rId5" Type="http://schemas.openxmlformats.org/officeDocument/2006/relationships/hyperlink" Target="http://transparencia.moradaturismoeventos.com.br/Arquivos/Transparencias/2/2/2023/PDF/0323-9.pdf" TargetMode="External"/><Relationship Id="rId10" Type="http://schemas.openxmlformats.org/officeDocument/2006/relationships/hyperlink" Target="http://transparencia.moradaturismoeventos.com.br/Arquivos/Transparencias/2/2/2023/PDF/0323-39.pdf" TargetMode="External"/><Relationship Id="rId4" Type="http://schemas.openxmlformats.org/officeDocument/2006/relationships/hyperlink" Target="http://transparencia.moradaturismoeventos.com.br/Arquivos/Transparencias/2/2/2023/PDF/0323-2.pdf" TargetMode="External"/><Relationship Id="rId9" Type="http://schemas.openxmlformats.org/officeDocument/2006/relationships/hyperlink" Target="http://transparencia.moradaturismoeventos.com.br/Arquivos/Transparencias/2/2/2023/PDF/0323-35.pdf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323-230.pdf" TargetMode="External"/><Relationship Id="rId3" Type="http://schemas.openxmlformats.org/officeDocument/2006/relationships/hyperlink" Target="http://transparencia.moradaturismoeventos.com.br/Arquivos/Transparencias/2/2/2023/PDF/0323-240.pdf" TargetMode="External"/><Relationship Id="rId7" Type="http://schemas.openxmlformats.org/officeDocument/2006/relationships/hyperlink" Target="http://transparencia.moradaturismoeventos.com.br/Arquivos/Transparencias/2/2/2023/PDF/0323-243.pdf" TargetMode="External"/><Relationship Id="rId2" Type="http://schemas.openxmlformats.org/officeDocument/2006/relationships/hyperlink" Target="http://transparencia.moradaturismoeventos.com.br/Arquivos/Transparencias/2/2/2023/PDF/0323-243.pdf" TargetMode="External"/><Relationship Id="rId1" Type="http://schemas.openxmlformats.org/officeDocument/2006/relationships/hyperlink" Target="http://transparencia.moradaturismoeventos.com.br/Arquivos/Transparencias/2/2/2023/PDF/0323-230.pdf" TargetMode="External"/><Relationship Id="rId6" Type="http://schemas.openxmlformats.org/officeDocument/2006/relationships/hyperlink" Target="http://transparencia.moradaturismoeventos.com.br/Arquivos/Transparencias/2/2/2023/PDF/0323-243.pdf" TargetMode="External"/><Relationship Id="rId5" Type="http://schemas.openxmlformats.org/officeDocument/2006/relationships/hyperlink" Target="http://transparencia.moradaturismoeventos.com.br/Arquivos/Transparencias/2/2/2023/PDF/0323-240.pdf" TargetMode="External"/><Relationship Id="rId4" Type="http://schemas.openxmlformats.org/officeDocument/2006/relationships/hyperlink" Target="http://transparencia.moradaturismoeventos.com.br/Arquivos/Transparencias/2/2/2023/PDF/0323-240.pdf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transparencia.moradaturismoeventos.com.br/Arquivos/Transparencias/2/2/2023/PDF/0323-48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://transparencia.moradaturismoeventos.com.br/Arquivos/Transparencias/2/2/2023/PDF/0323-278.pdf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323-264.pdf" TargetMode="External"/><Relationship Id="rId2" Type="http://schemas.openxmlformats.org/officeDocument/2006/relationships/hyperlink" Target="http://transparencia.moradaturismoeventos.com.br/Arquivos/Transparencias/2/2/2023/PDF/0323-85.pdf" TargetMode="External"/><Relationship Id="rId1" Type="http://schemas.openxmlformats.org/officeDocument/2006/relationships/hyperlink" Target="http://transparencia.moradaturismoeventos.com.br/Arquivos/Transparencias/2/2/2023/PDF/0323-203.pdf" TargetMode="External"/><Relationship Id="rId4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://transparencia.moradaturismoeventos.com.br/Arquivos/Transparencias/2/2/2023/PDF/0323-76.pdf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323-289.pdf" TargetMode="External"/><Relationship Id="rId2" Type="http://schemas.openxmlformats.org/officeDocument/2006/relationships/hyperlink" Target="http://transparencia.moradaturismoeventos.com.br/Arquivos/Transparencias/2/2/2023/PDF/0323-72.pdf" TargetMode="External"/><Relationship Id="rId1" Type="http://schemas.openxmlformats.org/officeDocument/2006/relationships/hyperlink" Target="http://transparencia.moradaturismoeventos.com.br/Arquivos/Transparencias/2/2/2023/PDF/0323-203.pdf" TargetMode="External"/><Relationship Id="rId6" Type="http://schemas.openxmlformats.org/officeDocument/2006/relationships/printerSettings" Target="../printerSettings/printerSettings11.bin"/><Relationship Id="rId5" Type="http://schemas.openxmlformats.org/officeDocument/2006/relationships/hyperlink" Target="http://transparencia.moradaturismoeventos.com.br/Arquivos/Transparencias/2/2/2023/PDF/0323-84.pdf" TargetMode="External"/><Relationship Id="rId4" Type="http://schemas.openxmlformats.org/officeDocument/2006/relationships/hyperlink" Target="http://transparencia.moradaturismoeventos.com.br/Arquivos/Transparencias/2/2/2023/PDF/0323-78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://transparencia.moradaturismoeventos.com.br/Arquivos/Transparencias/2/2/2023/PDF/0323-133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://transparencia.moradaturismoeventos.com.br/Arquivos/Transparencias/2/2/2023/PDF/0323-80.pdf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323-268.pdf" TargetMode="External"/><Relationship Id="rId2" Type="http://schemas.openxmlformats.org/officeDocument/2006/relationships/hyperlink" Target="http://transparencia.moradaturismoeventos.com.br/Arquivos/Transparencias/2/2/2023/PDF/0323-71.pdf" TargetMode="External"/><Relationship Id="rId1" Type="http://schemas.openxmlformats.org/officeDocument/2006/relationships/hyperlink" Target="http://transparencia.moradaturismoeventos.com.br/Arquivos/Transparencias/2/2/2023/PDF/0323-203.pdf" TargetMode="External"/><Relationship Id="rId5" Type="http://schemas.openxmlformats.org/officeDocument/2006/relationships/printerSettings" Target="../printerSettings/printerSettings14.bin"/><Relationship Id="rId4" Type="http://schemas.openxmlformats.org/officeDocument/2006/relationships/hyperlink" Target="http://transparencia.moradaturismoeventos.com.br/Arquivos/Transparencias/2/2/2023/PDF/0323-79.pdf" TargetMode="Externa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://transparencia.moradaturismoeventos.com.br/Arquivos/Transparencias/2/2/2023/PDF/0323-292.pdf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moradaturismoeventos.com.br/Arquivos/Transparencias/2/2/2023/PDF/0323-276.pdf" TargetMode="External"/><Relationship Id="rId3" Type="http://schemas.openxmlformats.org/officeDocument/2006/relationships/hyperlink" Target="http://transparencia.moradaturismoeventos.com.br/Arquivos/Transparencias/2/2/2023/PDF/0323-165.pdf" TargetMode="External"/><Relationship Id="rId7" Type="http://schemas.openxmlformats.org/officeDocument/2006/relationships/hyperlink" Target="http://transparencia.moradaturismoeventos.com.br/Arquivos/Transparencias/2/2/2023/PDF/0323-190.pdf" TargetMode="External"/><Relationship Id="rId2" Type="http://schemas.openxmlformats.org/officeDocument/2006/relationships/hyperlink" Target="http://transparencia.moradaturismoeventos.com.br/Arquivos/Transparencias/2/2/2023/PDF/0323-70.pdf" TargetMode="External"/><Relationship Id="rId1" Type="http://schemas.openxmlformats.org/officeDocument/2006/relationships/hyperlink" Target="http://transparencia.moradaturismoeventos.com.br/Arquivos/Transparencias/2/2/2023/PDF/0323-203.pdf" TargetMode="External"/><Relationship Id="rId6" Type="http://schemas.openxmlformats.org/officeDocument/2006/relationships/hyperlink" Target="http://transparencia.moradaturismoeventos.com.br/Arquivos/Transparencias/2/2/2023/PDF/0323-270.pdf" TargetMode="External"/><Relationship Id="rId11" Type="http://schemas.openxmlformats.org/officeDocument/2006/relationships/printerSettings" Target="../printerSettings/printerSettings16.bin"/><Relationship Id="rId5" Type="http://schemas.openxmlformats.org/officeDocument/2006/relationships/hyperlink" Target="http://transparencia.moradaturismoeventos.com.br/Arquivos/Transparencias/2/2/2023/PDF/0323-136.pdf" TargetMode="External"/><Relationship Id="rId10" Type="http://schemas.openxmlformats.org/officeDocument/2006/relationships/hyperlink" Target="http://transparencia.moradaturismoeventos.com.br/Arquivos/Transparencias/2/2/2023/PDF/0323-286.pdf" TargetMode="External"/><Relationship Id="rId4" Type="http://schemas.openxmlformats.org/officeDocument/2006/relationships/hyperlink" Target="http://transparencia.moradaturismoeventos.com.br/Arquivos/Transparencias/2/2/2023/PDF/0323-88.pdf" TargetMode="External"/><Relationship Id="rId9" Type="http://schemas.openxmlformats.org/officeDocument/2006/relationships/hyperlink" Target="http://transparencia.moradaturismoeventos.com.br/Arquivos/Transparencias/2/2/2023/PDF/0323-274.pdf" TargetMode="Externa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openxmlformats.org/officeDocument/2006/relationships/hyperlink" Target="http://transparencia.moradaturismoeventos.com.br/Arquivos/Transparencias/2/2/2023/PDF/0323-95.pdf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323-132.pdf" TargetMode="External"/><Relationship Id="rId2" Type="http://schemas.openxmlformats.org/officeDocument/2006/relationships/hyperlink" Target="http://transparencia.moradaturismoeventos.com.br/Arquivos/Transparencias/2/2/2023/PDF/0323-272.pdf" TargetMode="External"/><Relationship Id="rId1" Type="http://schemas.openxmlformats.org/officeDocument/2006/relationships/hyperlink" Target="http://transparencia.moradaturismoeventos.com.br/Arquivos/Transparencias/2/2/2023/PDF/0323-203.pdf" TargetMode="External"/><Relationship Id="rId5" Type="http://schemas.openxmlformats.org/officeDocument/2006/relationships/printerSettings" Target="../printerSettings/printerSettings18.bin"/><Relationship Id="rId4" Type="http://schemas.openxmlformats.org/officeDocument/2006/relationships/hyperlink" Target="http://transparencia.moradaturismoeventos.com.br/Arquivos/Transparencias/2/2/2023/PDF/0323-270.pdf" TargetMode="External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openxmlformats.org/officeDocument/2006/relationships/hyperlink" Target="http://transparencia.moradaturismoeventos.com.br/Arquivos/Transparencias/2/2/2023/PDF/0323-94.pdf" TargetMode="Externa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323-82.pdf" TargetMode="External"/><Relationship Id="rId2" Type="http://schemas.openxmlformats.org/officeDocument/2006/relationships/hyperlink" Target="http://transparencia.moradaturismoeventos.com.br/Arquivos/Transparencias/2/2/2023/PDF/0323-77.pdf" TargetMode="External"/><Relationship Id="rId1" Type="http://schemas.openxmlformats.org/officeDocument/2006/relationships/hyperlink" Target="http://transparencia.moradaturismoeventos.com.br/Arquivos/Transparencias/2/2/2023/PDF/0323-203.pdf" TargetMode="External"/><Relationship Id="rId5" Type="http://schemas.openxmlformats.org/officeDocument/2006/relationships/printerSettings" Target="../printerSettings/printerSettings20.bin"/><Relationship Id="rId4" Type="http://schemas.openxmlformats.org/officeDocument/2006/relationships/hyperlink" Target="http://transparencia.moradaturismoeventos.com.br/Arquivos/Transparencias/2/2/2023/PDF/0323-83.pdf" TargetMode="Externa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hyperlink" Target="http://transparencia.moradaturismoeventos.com.br/Arquivos/Transparencias/2/2/2023/PDF/0323-297.pdf" TargetMode="External"/><Relationship Id="rId2" Type="http://schemas.openxmlformats.org/officeDocument/2006/relationships/hyperlink" Target="http://transparencia.moradaturismoeventos.com.br/Arquivos/Transparencias/2/2/2023/PDF/0323-297.pdf" TargetMode="External"/><Relationship Id="rId1" Type="http://schemas.openxmlformats.org/officeDocument/2006/relationships/hyperlink" Target="http://transparencia.moradaturismoeventos.com.br/Arquivos/Transparencias/2/2/2023/PDF/0323-297.pdf" TargetMode="External"/><Relationship Id="rId4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.bin"/><Relationship Id="rId2" Type="http://schemas.openxmlformats.org/officeDocument/2006/relationships/hyperlink" Target="http://transparencia.moradaturismoeventos.com.br/Arquivos/Transparencias/2/2/2023/PDF/0323-299.pdf" TargetMode="External"/><Relationship Id="rId1" Type="http://schemas.openxmlformats.org/officeDocument/2006/relationships/hyperlink" Target="http://transparencia.moradaturismoeventos.com.br/Arquivos/Transparencias/2/2/2023/PDF/0323-299.pdf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hyperlink" Target="http://transparencia.moradaturismoeventos.com.br/Arquivos/Transparencias/2/2/2023/PDF/0323-138.pdf" TargetMode="External"/><Relationship Id="rId1" Type="http://schemas.openxmlformats.org/officeDocument/2006/relationships/hyperlink" Target="http://transparencia.moradaturismoeventos.com.br/Arquivos/Transparencias/2/2/2023/PDF/0323-138.pdf" TargetMode="External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hyperlink" Target="http://transparencia.moradaturismoeventos.com.br/Arquivos/Transparencias/2/2/2023/PDF/0323-200.pdf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openxmlformats.org/officeDocument/2006/relationships/hyperlink" Target="http://transparencia.moradaturismoeventos.com.br/Arquivos/Transparencias/2/2/2023/PDF/0323-201.pdf" TargetMode="External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hyperlink" Target="http://transparencia.moradaturismoeventos.com.br/Arquivos/Transparencias/2/2/2023/PDF/0323-2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1"/>
  <sheetViews>
    <sheetView showGridLines="0" tabSelected="1" zoomScaleNormal="100" workbookViewId="0">
      <pane ySplit="5" topLeftCell="A6" activePane="bottomLeft" state="frozen"/>
      <selection activeCell="C38" sqref="C38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</v>
      </c>
      <c r="C3" s="9"/>
      <c r="D3" s="9"/>
      <c r="E3" s="9"/>
      <c r="F3" s="9"/>
      <c r="G3" s="10"/>
    </row>
    <row r="4" spans="2:7" ht="15.75" thickBot="1" x14ac:dyDescent="0.3">
      <c r="B4" s="16" t="s">
        <v>84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24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25</v>
      </c>
      <c r="D7" t="s">
        <v>2</v>
      </c>
      <c r="E7" s="4">
        <v>2258.61</v>
      </c>
      <c r="F7" s="18" t="s">
        <v>22</v>
      </c>
    </row>
    <row r="8" spans="2:7" x14ac:dyDescent="0.25">
      <c r="C8" s="1" t="s">
        <v>26</v>
      </c>
      <c r="D8" t="s">
        <v>3</v>
      </c>
      <c r="E8" s="4">
        <v>489.37</v>
      </c>
      <c r="F8" s="18" t="s">
        <v>22</v>
      </c>
    </row>
    <row r="9" spans="2:7" x14ac:dyDescent="0.25">
      <c r="B9" s="1" t="s">
        <v>9</v>
      </c>
      <c r="C9" s="1"/>
      <c r="E9" s="4"/>
      <c r="F9" s="4"/>
    </row>
    <row r="10" spans="2:7" x14ac:dyDescent="0.25">
      <c r="C10" s="1" t="s">
        <v>27</v>
      </c>
      <c r="D10" t="s">
        <v>10</v>
      </c>
      <c r="E10" s="4">
        <v>3400</v>
      </c>
      <c r="F10" s="18" t="s">
        <v>22</v>
      </c>
    </row>
    <row r="11" spans="2:7" x14ac:dyDescent="0.25">
      <c r="C11" s="1" t="s">
        <v>28</v>
      </c>
      <c r="D11" t="s">
        <v>11</v>
      </c>
      <c r="E11" s="4">
        <v>28147.45</v>
      </c>
      <c r="F11" s="18" t="s">
        <v>22</v>
      </c>
    </row>
    <row r="12" spans="2:7" x14ac:dyDescent="0.25">
      <c r="B12" s="1" t="s">
        <v>12</v>
      </c>
      <c r="C12" s="1"/>
      <c r="E12" s="4"/>
      <c r="F12" s="4"/>
    </row>
    <row r="13" spans="2:7" x14ac:dyDescent="0.25">
      <c r="C13" s="1" t="s">
        <v>29</v>
      </c>
      <c r="D13" t="s">
        <v>13</v>
      </c>
      <c r="E13" s="49">
        <v>12367</v>
      </c>
      <c r="F13" s="18" t="s">
        <v>22</v>
      </c>
    </row>
    <row r="14" spans="2:7" x14ac:dyDescent="0.25">
      <c r="C14" s="1" t="s">
        <v>29</v>
      </c>
      <c r="D14" t="s">
        <v>14</v>
      </c>
      <c r="E14" s="49">
        <v>6361</v>
      </c>
      <c r="F14" s="18" t="s">
        <v>22</v>
      </c>
    </row>
    <row r="15" spans="2:7" x14ac:dyDescent="0.25">
      <c r="C15" s="1" t="s">
        <v>29</v>
      </c>
      <c r="D15" t="s">
        <v>15</v>
      </c>
      <c r="E15" s="4">
        <v>2190</v>
      </c>
      <c r="F15" s="18" t="s">
        <v>22</v>
      </c>
    </row>
    <row r="16" spans="2:7" x14ac:dyDescent="0.25">
      <c r="C16" s="1" t="s">
        <v>29</v>
      </c>
      <c r="D16" t="s">
        <v>16</v>
      </c>
      <c r="E16" s="4">
        <v>2190</v>
      </c>
      <c r="F16" s="18" t="s">
        <v>22</v>
      </c>
    </row>
    <row r="17" spans="2:6" x14ac:dyDescent="0.25">
      <c r="C17" s="1" t="s">
        <v>29</v>
      </c>
      <c r="D17" t="s">
        <v>49</v>
      </c>
      <c r="E17" s="4">
        <v>2190</v>
      </c>
      <c r="F17" s="18" t="s">
        <v>22</v>
      </c>
    </row>
    <row r="18" spans="2:6" x14ac:dyDescent="0.25">
      <c r="C18" s="1" t="s">
        <v>29</v>
      </c>
      <c r="D18" t="s">
        <v>50</v>
      </c>
      <c r="E18" s="4">
        <v>2190</v>
      </c>
      <c r="F18" s="18" t="s">
        <v>22</v>
      </c>
    </row>
    <row r="19" spans="2:6" x14ac:dyDescent="0.25">
      <c r="C19" s="1" t="s">
        <v>29</v>
      </c>
      <c r="D19" t="s">
        <v>74</v>
      </c>
      <c r="E19" s="4">
        <v>2190</v>
      </c>
      <c r="F19" s="18" t="s">
        <v>22</v>
      </c>
    </row>
    <row r="20" spans="2:6" x14ac:dyDescent="0.25">
      <c r="C20" s="1" t="s">
        <v>29</v>
      </c>
      <c r="D20" t="s">
        <v>72</v>
      </c>
      <c r="E20" s="4">
        <v>4000</v>
      </c>
      <c r="F20" s="18" t="s">
        <v>22</v>
      </c>
    </row>
    <row r="21" spans="2:6" x14ac:dyDescent="0.25">
      <c r="B21" s="1" t="s">
        <v>17</v>
      </c>
      <c r="C21" s="1"/>
      <c r="E21" s="4"/>
      <c r="F21" s="4"/>
    </row>
    <row r="22" spans="2:6" x14ac:dyDescent="0.25">
      <c r="C22" s="1" t="s">
        <v>30</v>
      </c>
      <c r="D22" t="s">
        <v>19</v>
      </c>
      <c r="E22" s="49">
        <v>6309.45</v>
      </c>
      <c r="F22" s="18" t="s">
        <v>22</v>
      </c>
    </row>
    <row r="23" spans="2:6" x14ac:dyDescent="0.25">
      <c r="C23" s="1" t="s">
        <v>31</v>
      </c>
      <c r="D23" t="s">
        <v>18</v>
      </c>
      <c r="E23" s="49">
        <v>6735.6</v>
      </c>
      <c r="F23" s="18" t="s">
        <v>22</v>
      </c>
    </row>
    <row r="24" spans="2:6" x14ac:dyDescent="0.25">
      <c r="B24" s="1" t="s">
        <v>20</v>
      </c>
      <c r="C24" s="1"/>
      <c r="E24" s="4"/>
      <c r="F24" s="4"/>
    </row>
    <row r="25" spans="2:6" x14ac:dyDescent="0.25">
      <c r="C25" s="1" t="s">
        <v>32</v>
      </c>
      <c r="D25" t="s">
        <v>54</v>
      </c>
      <c r="E25" s="4">
        <f>1800+2913</f>
        <v>4713</v>
      </c>
      <c r="F25" s="18" t="s">
        <v>22</v>
      </c>
    </row>
    <row r="26" spans="2:6" x14ac:dyDescent="0.25">
      <c r="C26" s="1" t="s">
        <v>33</v>
      </c>
      <c r="D26" t="s">
        <v>85</v>
      </c>
      <c r="E26" s="4">
        <v>100</v>
      </c>
      <c r="F26" s="18" t="s">
        <v>22</v>
      </c>
    </row>
    <row r="27" spans="2:6" x14ac:dyDescent="0.25">
      <c r="C27" s="1" t="s">
        <v>34</v>
      </c>
      <c r="D27" t="s">
        <v>86</v>
      </c>
      <c r="E27" s="4">
        <v>618.70000000000005</v>
      </c>
      <c r="F27" s="18" t="s">
        <v>22</v>
      </c>
    </row>
    <row r="28" spans="2:6" x14ac:dyDescent="0.25">
      <c r="C28" s="1" t="s">
        <v>35</v>
      </c>
      <c r="D28" t="s">
        <v>87</v>
      </c>
      <c r="E28" s="4">
        <v>887</v>
      </c>
      <c r="F28" s="18" t="s">
        <v>22</v>
      </c>
    </row>
    <row r="29" spans="2:6" x14ac:dyDescent="0.25">
      <c r="C29" s="1" t="s">
        <v>36</v>
      </c>
      <c r="D29" t="s">
        <v>75</v>
      </c>
      <c r="E29" s="4">
        <v>246.44</v>
      </c>
      <c r="F29" s="48" t="s">
        <v>22</v>
      </c>
    </row>
    <row r="30" spans="2:6" x14ac:dyDescent="0.25">
      <c r="C30" s="1" t="s">
        <v>37</v>
      </c>
      <c r="D30" t="s">
        <v>71</v>
      </c>
      <c r="E30" s="4">
        <f>30+65+60</f>
        <v>155</v>
      </c>
      <c r="F30" s="48" t="s">
        <v>22</v>
      </c>
    </row>
    <row r="31" spans="2:6" x14ac:dyDescent="0.25">
      <c r="C31" s="1" t="s">
        <v>38</v>
      </c>
      <c r="D31" t="s">
        <v>88</v>
      </c>
      <c r="E31" s="4">
        <v>354</v>
      </c>
      <c r="F31" s="48" t="s">
        <v>22</v>
      </c>
    </row>
    <row r="32" spans="2:6" x14ac:dyDescent="0.25">
      <c r="C32" s="1" t="s">
        <v>62</v>
      </c>
      <c r="D32" t="s">
        <v>76</v>
      </c>
      <c r="E32" s="4">
        <v>23503.34</v>
      </c>
      <c r="F32" s="48" t="s">
        <v>22</v>
      </c>
    </row>
    <row r="33" spans="2:6" x14ac:dyDescent="0.25">
      <c r="C33" s="1" t="s">
        <v>63</v>
      </c>
      <c r="D33" t="s">
        <v>89</v>
      </c>
      <c r="E33" s="4">
        <v>1647</v>
      </c>
      <c r="F33" s="48" t="s">
        <v>22</v>
      </c>
    </row>
    <row r="34" spans="2:6" x14ac:dyDescent="0.25">
      <c r="C34" s="1" t="s">
        <v>64</v>
      </c>
      <c r="D34" t="s">
        <v>67</v>
      </c>
      <c r="E34" s="4">
        <f>567.3+180.4+320</f>
        <v>1067.6999999999998</v>
      </c>
      <c r="F34" s="48" t="s">
        <v>22</v>
      </c>
    </row>
    <row r="35" spans="2:6" x14ac:dyDescent="0.25">
      <c r="C35" s="1" t="s">
        <v>65</v>
      </c>
      <c r="D35" t="s">
        <v>81</v>
      </c>
      <c r="E35" s="4">
        <v>3721.4</v>
      </c>
      <c r="F35" s="48" t="s">
        <v>22</v>
      </c>
    </row>
    <row r="36" spans="2:6" x14ac:dyDescent="0.25">
      <c r="C36" s="1" t="s">
        <v>66</v>
      </c>
      <c r="D36" t="s">
        <v>82</v>
      </c>
      <c r="E36" s="4">
        <v>2494.44</v>
      </c>
      <c r="F36" s="48" t="s">
        <v>22</v>
      </c>
    </row>
    <row r="37" spans="2:6" x14ac:dyDescent="0.25">
      <c r="C37" s="1" t="s">
        <v>77</v>
      </c>
      <c r="D37" t="s">
        <v>55</v>
      </c>
      <c r="E37" s="4">
        <v>339.53</v>
      </c>
      <c r="F37" s="18" t="s">
        <v>22</v>
      </c>
    </row>
    <row r="38" spans="2:6" x14ac:dyDescent="0.25">
      <c r="C38" s="1" t="s">
        <v>78</v>
      </c>
      <c r="D38" t="s">
        <v>56</v>
      </c>
      <c r="E38" s="4">
        <v>2743.91</v>
      </c>
      <c r="F38" s="18" t="s">
        <v>22</v>
      </c>
    </row>
    <row r="39" spans="2:6" x14ac:dyDescent="0.25">
      <c r="B39" s="1" t="s">
        <v>51</v>
      </c>
      <c r="C39" s="1"/>
      <c r="E39" s="4"/>
      <c r="F39" s="4"/>
    </row>
    <row r="40" spans="2:6" x14ac:dyDescent="0.25">
      <c r="C40" s="1" t="s">
        <v>92</v>
      </c>
      <c r="D40" t="s">
        <v>21</v>
      </c>
      <c r="E40" s="4">
        <v>127.64</v>
      </c>
      <c r="F40" s="18" t="s">
        <v>22</v>
      </c>
    </row>
    <row r="41" spans="2:6" x14ac:dyDescent="0.25">
      <c r="C41" s="1" t="s">
        <v>93</v>
      </c>
      <c r="D41" t="s">
        <v>70</v>
      </c>
      <c r="E41" s="4">
        <v>579.05999999999995</v>
      </c>
      <c r="F41" s="18" t="s">
        <v>22</v>
      </c>
    </row>
    <row r="42" spans="2:6" x14ac:dyDescent="0.25">
      <c r="C42" s="1" t="s">
        <v>94</v>
      </c>
      <c r="D42" t="s">
        <v>90</v>
      </c>
      <c r="E42" s="4">
        <v>9448.7099999999991</v>
      </c>
      <c r="F42" s="18" t="s">
        <v>22</v>
      </c>
    </row>
    <row r="43" spans="2:6" x14ac:dyDescent="0.25">
      <c r="C43" s="1" t="s">
        <v>95</v>
      </c>
      <c r="D43" t="s">
        <v>91</v>
      </c>
      <c r="E43" s="4">
        <v>20246.419999999998</v>
      </c>
      <c r="F43" s="18" t="s">
        <v>22</v>
      </c>
    </row>
    <row r="44" spans="2:6" x14ac:dyDescent="0.25">
      <c r="C44" s="1"/>
      <c r="E44" s="4"/>
      <c r="F44" s="18"/>
    </row>
    <row r="45" spans="2:6" x14ac:dyDescent="0.25">
      <c r="D45" s="29" t="s">
        <v>40</v>
      </c>
      <c r="E45" s="28">
        <f>SUM(E7:E44)</f>
        <v>154011.76999999996</v>
      </c>
      <c r="F45" s="4"/>
    </row>
    <row r="46" spans="2:6" x14ac:dyDescent="0.25">
      <c r="E46" s="4"/>
      <c r="F46" s="4"/>
    </row>
    <row r="47" spans="2:6" x14ac:dyDescent="0.25"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  <row r="61" spans="5:6" x14ac:dyDescent="0.25">
      <c r="E61" s="4"/>
      <c r="F61" s="4"/>
    </row>
  </sheetData>
  <sheetProtection password="DF4F" sheet="1" objects="1" scenarios="1"/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40" location="'22.'!A1" display="abertura"/>
    <hyperlink ref="F22" location="'6.'!A1" display="abertura"/>
    <hyperlink ref="F23" location="'7.'!A1" display="abertura"/>
    <hyperlink ref="F25" location="'8.'!A1" display="abertura"/>
    <hyperlink ref="F38" location="'21.'!A1" display="abertura"/>
    <hyperlink ref="F37" location="'20.'!A1" display="abertura"/>
    <hyperlink ref="F29" location="'12.'!A1" display="abertura"/>
    <hyperlink ref="F13" location="'5.'!A1" display="abertura"/>
    <hyperlink ref="F34" location="'17.'!A1" display="abertura"/>
    <hyperlink ref="F34" location="'13.'!A1" display="abertura"/>
    <hyperlink ref="F41" location="'23.'!A1" display="abertura"/>
    <hyperlink ref="F30" location="'13.'!A1" display="abertura"/>
    <hyperlink ref="F32" location="'15.'!A1" display="abertura"/>
    <hyperlink ref="F14:F20" location="'5.'!A1" display="abertura"/>
    <hyperlink ref="F35" location="'18.'!A1" display="abertura"/>
    <hyperlink ref="F36" location="'19.'!A1" display="abertura"/>
    <hyperlink ref="F26" location="'9.'!A1" display="abertura"/>
    <hyperlink ref="F27" location="'10.'!A1" display="abertura"/>
    <hyperlink ref="F28" location="'11.'!A1" display="abertura"/>
    <hyperlink ref="F31" location="'14.'!A1" display="abertura"/>
    <hyperlink ref="F33" location="'16.'!A1" display="abertura"/>
    <hyperlink ref="F42:F43" location="'21.'!A1" display="abertura"/>
    <hyperlink ref="F42" location="'24.'!A1" display="abertura"/>
    <hyperlink ref="F43" location="'25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96</v>
      </c>
      <c r="C6" s="34" t="s">
        <v>69</v>
      </c>
      <c r="D6" s="35">
        <v>2258.61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4" t="s">
        <v>96</v>
      </c>
      <c r="C6" s="23" t="s">
        <v>69</v>
      </c>
      <c r="D6" s="26">
        <v>489.37</v>
      </c>
      <c r="E6" s="25" t="s">
        <v>23</v>
      </c>
      <c r="F6" s="25" t="s">
        <v>41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4">
        <v>45016</v>
      </c>
      <c r="C6" s="41" t="s">
        <v>97</v>
      </c>
      <c r="D6" s="27">
        <v>1700</v>
      </c>
      <c r="E6" s="22"/>
      <c r="F6" s="25" t="s">
        <v>41</v>
      </c>
    </row>
    <row r="7" spans="2:7" s="42" customFormat="1" ht="30" x14ac:dyDescent="0.25">
      <c r="B7" s="47">
        <v>45016</v>
      </c>
      <c r="C7" s="41" t="s">
        <v>98</v>
      </c>
      <c r="D7" s="27">
        <v>1700</v>
      </c>
      <c r="E7" s="22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3400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4"/>
  <sheetViews>
    <sheetView showGridLines="0" workbookViewId="0">
      <selection activeCell="C21" sqref="C21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s="42" customFormat="1" x14ac:dyDescent="0.25">
      <c r="B6" s="32">
        <v>44987</v>
      </c>
      <c r="C6" s="43" t="s">
        <v>99</v>
      </c>
      <c r="D6" s="33">
        <v>2450.29</v>
      </c>
      <c r="E6" s="43"/>
      <c r="F6" s="22" t="s">
        <v>41</v>
      </c>
    </row>
    <row r="7" spans="2:7" s="42" customFormat="1" x14ac:dyDescent="0.25">
      <c r="B7" s="32">
        <v>44988</v>
      </c>
      <c r="C7" s="43" t="s">
        <v>100</v>
      </c>
      <c r="D7" s="33">
        <v>2325.59</v>
      </c>
      <c r="E7" s="43"/>
      <c r="F7" s="22" t="s">
        <v>41</v>
      </c>
    </row>
    <row r="8" spans="2:7" s="42" customFormat="1" x14ac:dyDescent="0.25">
      <c r="B8" s="32">
        <v>45016</v>
      </c>
      <c r="C8" s="43" t="s">
        <v>101</v>
      </c>
      <c r="D8" s="33">
        <v>3655.26</v>
      </c>
      <c r="E8" s="43"/>
      <c r="F8" s="22" t="s">
        <v>41</v>
      </c>
    </row>
    <row r="9" spans="2:7" s="42" customFormat="1" x14ac:dyDescent="0.25">
      <c r="B9" s="32">
        <v>45016</v>
      </c>
      <c r="C9" s="43" t="s">
        <v>102</v>
      </c>
      <c r="D9" s="33">
        <v>1700</v>
      </c>
      <c r="E9" s="43"/>
      <c r="F9" s="22" t="s">
        <v>41</v>
      </c>
    </row>
    <row r="10" spans="2:7" s="42" customFormat="1" x14ac:dyDescent="0.25">
      <c r="B10" s="32">
        <v>45016</v>
      </c>
      <c r="C10" s="43" t="s">
        <v>103</v>
      </c>
      <c r="D10" s="33">
        <v>693.2</v>
      </c>
      <c r="E10" s="43"/>
      <c r="F10" s="22" t="s">
        <v>41</v>
      </c>
    </row>
    <row r="11" spans="2:7" s="42" customFormat="1" x14ac:dyDescent="0.25">
      <c r="B11" s="32">
        <v>45016</v>
      </c>
      <c r="C11" s="43" t="s">
        <v>104</v>
      </c>
      <c r="D11" s="33">
        <v>4514.5</v>
      </c>
      <c r="E11" s="43"/>
      <c r="F11" s="22" t="s">
        <v>41</v>
      </c>
    </row>
    <row r="12" spans="2:7" s="42" customFormat="1" x14ac:dyDescent="0.25">
      <c r="B12" s="32">
        <v>45016</v>
      </c>
      <c r="C12" s="43" t="s">
        <v>105</v>
      </c>
      <c r="D12" s="33">
        <v>2300</v>
      </c>
      <c r="E12" s="43"/>
      <c r="F12" s="22" t="s">
        <v>41</v>
      </c>
    </row>
    <row r="13" spans="2:7" s="42" customFormat="1" x14ac:dyDescent="0.25">
      <c r="B13" s="32">
        <v>45016</v>
      </c>
      <c r="C13" s="43" t="s">
        <v>106</v>
      </c>
      <c r="D13" s="33">
        <v>5686.6</v>
      </c>
      <c r="E13" s="43"/>
      <c r="F13" s="22" t="s">
        <v>41</v>
      </c>
    </row>
    <row r="14" spans="2:7" s="42" customFormat="1" x14ac:dyDescent="0.25">
      <c r="B14" s="32">
        <v>45016</v>
      </c>
      <c r="C14" s="43" t="s">
        <v>107</v>
      </c>
      <c r="D14" s="33">
        <v>1700</v>
      </c>
      <c r="E14" s="43"/>
      <c r="F14" s="22" t="s">
        <v>41</v>
      </c>
    </row>
    <row r="15" spans="2:7" s="42" customFormat="1" x14ac:dyDescent="0.25">
      <c r="B15" s="32">
        <v>45016</v>
      </c>
      <c r="C15" s="43" t="s">
        <v>108</v>
      </c>
      <c r="D15" s="33">
        <v>1700</v>
      </c>
      <c r="E15" s="43"/>
      <c r="F15" s="22" t="s">
        <v>41</v>
      </c>
    </row>
    <row r="16" spans="2:7" s="42" customFormat="1" x14ac:dyDescent="0.25">
      <c r="B16" s="32">
        <v>45016</v>
      </c>
      <c r="C16" s="43" t="s">
        <v>109</v>
      </c>
      <c r="D16" s="33">
        <v>1422.01</v>
      </c>
      <c r="E16" s="22" t="s">
        <v>23</v>
      </c>
      <c r="F16" s="22" t="s">
        <v>41</v>
      </c>
    </row>
    <row r="17" spans="2:4" s="42" customFormat="1" x14ac:dyDescent="0.25">
      <c r="B17" s="44"/>
      <c r="D17" s="45"/>
    </row>
    <row r="18" spans="2:4" s="42" customFormat="1" x14ac:dyDescent="0.25">
      <c r="B18" s="44"/>
      <c r="C18" s="46" t="s">
        <v>39</v>
      </c>
      <c r="D18" s="45">
        <f>SUM(D6:D17)</f>
        <v>28147.45</v>
      </c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</sheetData>
  <sheetProtection password="DF4F" sheet="1" objects="1" scenarios="1"/>
  <hyperlinks>
    <hyperlink ref="E16" location="Razão!A1" display="retorna"/>
    <hyperlink ref="F6:F16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  <hyperlink ref="F15" r:id="rId11"/>
    <hyperlink ref="F16" r:id="rId12"/>
  </hyperlinks>
  <pageMargins left="0.511811024" right="0.511811024" top="0.78740157499999996" bottom="0.78740157499999996" header="0.31496062000000002" footer="0.31496062000000002"/>
  <pageSetup paperSize="9" orientation="portrait" r:id="rId1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E13" sqref="E1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45016</v>
      </c>
      <c r="C6" s="23" t="s">
        <v>42</v>
      </c>
      <c r="D6" s="26">
        <v>2190</v>
      </c>
      <c r="E6" s="23"/>
      <c r="F6" s="22" t="s">
        <v>41</v>
      </c>
    </row>
    <row r="7" spans="2:7" x14ac:dyDescent="0.25">
      <c r="B7" s="30">
        <v>45016</v>
      </c>
      <c r="C7" s="23" t="s">
        <v>43</v>
      </c>
      <c r="D7" s="26">
        <v>2190</v>
      </c>
      <c r="E7" s="23"/>
      <c r="F7" s="22" t="s">
        <v>41</v>
      </c>
    </row>
    <row r="8" spans="2:7" x14ac:dyDescent="0.25">
      <c r="B8" s="30">
        <v>45016</v>
      </c>
      <c r="C8" s="23" t="s">
        <v>44</v>
      </c>
      <c r="D8" s="26">
        <v>12367</v>
      </c>
      <c r="E8" s="23"/>
      <c r="F8" s="22" t="s">
        <v>41</v>
      </c>
    </row>
    <row r="9" spans="2:7" x14ac:dyDescent="0.25">
      <c r="B9" s="30">
        <v>45016</v>
      </c>
      <c r="C9" s="23" t="s">
        <v>45</v>
      </c>
      <c r="D9" s="26">
        <v>6361</v>
      </c>
      <c r="E9" s="25"/>
      <c r="F9" s="22" t="s">
        <v>41</v>
      </c>
    </row>
    <row r="10" spans="2:7" x14ac:dyDescent="0.25">
      <c r="B10" s="30">
        <v>45016</v>
      </c>
      <c r="C10" s="23" t="s">
        <v>52</v>
      </c>
      <c r="D10" s="26">
        <v>2190</v>
      </c>
      <c r="E10" s="25"/>
      <c r="F10" s="22" t="s">
        <v>41</v>
      </c>
    </row>
    <row r="11" spans="2:7" x14ac:dyDescent="0.25">
      <c r="B11" s="30">
        <v>45016</v>
      </c>
      <c r="C11" s="23" t="s">
        <v>79</v>
      </c>
      <c r="D11" s="26">
        <v>2190</v>
      </c>
      <c r="E11" s="25"/>
      <c r="F11" s="22" t="s">
        <v>41</v>
      </c>
    </row>
    <row r="12" spans="2:7" x14ac:dyDescent="0.25">
      <c r="B12" s="30">
        <v>45016</v>
      </c>
      <c r="C12" s="23" t="s">
        <v>73</v>
      </c>
      <c r="D12" s="26">
        <v>4000</v>
      </c>
      <c r="E12" s="25"/>
      <c r="F12" s="22" t="s">
        <v>41</v>
      </c>
    </row>
    <row r="13" spans="2:7" x14ac:dyDescent="0.25">
      <c r="B13" s="30">
        <v>45016</v>
      </c>
      <c r="C13" s="23" t="s">
        <v>53</v>
      </c>
      <c r="D13" s="26">
        <v>2190</v>
      </c>
      <c r="E13" s="25" t="s">
        <v>23</v>
      </c>
      <c r="F13" s="22" t="s">
        <v>41</v>
      </c>
    </row>
    <row r="14" spans="2:7" x14ac:dyDescent="0.25">
      <c r="B14" s="2"/>
      <c r="D14" s="4"/>
    </row>
    <row r="15" spans="2:7" x14ac:dyDescent="0.25">
      <c r="B15" s="2"/>
      <c r="C15" s="24" t="s">
        <v>39</v>
      </c>
      <c r="D15" s="4">
        <f>SUM(D6:D14)</f>
        <v>33678</v>
      </c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13" location="Razão!A1" display="retorna"/>
    <hyperlink ref="F6" r:id="rId1"/>
    <hyperlink ref="F8" r:id="rId2"/>
    <hyperlink ref="F10" r:id="rId3"/>
    <hyperlink ref="F11" r:id="rId4"/>
    <hyperlink ref="F13" r:id="rId5"/>
    <hyperlink ref="F9" r:id="rId6"/>
    <hyperlink ref="F12" r:id="rId7"/>
    <hyperlink ref="F7" r:id="rId8"/>
  </hyperlinks>
  <pageMargins left="0.511811024" right="0.511811024" top="0.78740157499999996" bottom="0.78740157499999996" header="0.31496062000000002" footer="0.31496062000000002"/>
  <pageSetup paperSize="9" orientation="portrait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45016</v>
      </c>
      <c r="C6" s="23" t="s">
        <v>47</v>
      </c>
      <c r="D6" s="26">
        <v>6309.45</v>
      </c>
      <c r="E6" s="25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6309.45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45016</v>
      </c>
      <c r="C6" s="23" t="s">
        <v>48</v>
      </c>
      <c r="D6" s="26">
        <v>6735.6</v>
      </c>
      <c r="E6" s="25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6735.6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0">
        <v>44988</v>
      </c>
      <c r="C6" s="23" t="s">
        <v>110</v>
      </c>
      <c r="D6" s="26">
        <v>1800</v>
      </c>
      <c r="E6" s="25"/>
      <c r="F6" s="22" t="s">
        <v>41</v>
      </c>
    </row>
    <row r="7" spans="2:7" x14ac:dyDescent="0.25">
      <c r="B7" s="30">
        <v>45007</v>
      </c>
      <c r="C7" s="23" t="s">
        <v>111</v>
      </c>
      <c r="D7" s="26">
        <v>2913</v>
      </c>
      <c r="E7" s="25" t="s">
        <v>23</v>
      </c>
      <c r="F7" s="22" t="s">
        <v>41</v>
      </c>
    </row>
    <row r="8" spans="2:7" x14ac:dyDescent="0.25">
      <c r="B8" s="2"/>
      <c r="D8" s="4"/>
    </row>
    <row r="9" spans="2:7" x14ac:dyDescent="0.25">
      <c r="B9" s="2"/>
      <c r="C9" s="24" t="s">
        <v>39</v>
      </c>
      <c r="D9" s="4">
        <f>SUM(D6:D8)</f>
        <v>4713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7" location="Razão!A1" display="retorna"/>
    <hyperlink ref="F6:F7" r:id="rId1" display="docto."/>
    <hyperlink ref="F6" r:id="rId2"/>
    <hyperlink ref="F7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44995</v>
      </c>
      <c r="C6" s="31" t="s">
        <v>112</v>
      </c>
      <c r="D6" s="27">
        <v>100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100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3"/>
  <sheetViews>
    <sheetView showGridLines="0" workbookViewId="0">
      <selection activeCell="F9" sqref="F9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44995</v>
      </c>
      <c r="C6" s="40" t="s">
        <v>113</v>
      </c>
      <c r="D6" s="27">
        <v>90</v>
      </c>
      <c r="E6" s="22"/>
      <c r="F6" s="22" t="s">
        <v>41</v>
      </c>
    </row>
    <row r="7" spans="2:7" x14ac:dyDescent="0.25">
      <c r="B7" s="32">
        <v>44998</v>
      </c>
      <c r="C7" s="40" t="s">
        <v>114</v>
      </c>
      <c r="D7" s="27">
        <v>83.7</v>
      </c>
      <c r="E7" s="22"/>
      <c r="F7" s="22" t="s">
        <v>41</v>
      </c>
    </row>
    <row r="8" spans="2:7" ht="30" x14ac:dyDescent="0.25">
      <c r="B8" s="32">
        <v>44999</v>
      </c>
      <c r="C8" s="40" t="s">
        <v>115</v>
      </c>
      <c r="D8" s="27">
        <v>125</v>
      </c>
      <c r="E8" s="22"/>
      <c r="F8" s="22" t="s">
        <v>41</v>
      </c>
    </row>
    <row r="9" spans="2:7" ht="30" x14ac:dyDescent="0.25">
      <c r="B9" s="32">
        <v>45005</v>
      </c>
      <c r="C9" s="40" t="s">
        <v>116</v>
      </c>
      <c r="D9" s="27">
        <v>320</v>
      </c>
      <c r="E9" s="22" t="s">
        <v>23</v>
      </c>
      <c r="F9" s="22" t="s">
        <v>41</v>
      </c>
    </row>
    <row r="10" spans="2:7" x14ac:dyDescent="0.25">
      <c r="B10" s="2"/>
      <c r="D10" s="4"/>
    </row>
    <row r="11" spans="2:7" x14ac:dyDescent="0.25">
      <c r="B11" s="2"/>
      <c r="C11" s="24" t="s">
        <v>39</v>
      </c>
      <c r="D11" s="4">
        <f>SUM(D6:D10)</f>
        <v>618.70000000000005</v>
      </c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password="DF4F" sheet="1" objects="1" scenarios="1"/>
  <hyperlinks>
    <hyperlink ref="E9" location="Razão!A1" display="retorna"/>
    <hyperlink ref="F6:F9" r:id="rId1" display="docto."/>
    <hyperlink ref="F6" r:id="rId2"/>
    <hyperlink ref="F7" r:id="rId3"/>
    <hyperlink ref="F8" r:id="rId4"/>
    <hyperlink ref="F9" r:id="rId5"/>
  </hyperlinks>
  <pageMargins left="0.511811024" right="0.511811024" top="0.78740157499999996" bottom="0.78740157499999996" header="0.31496062000000002" footer="0.31496062000000002"/>
  <pageSetup paperSize="9" orientation="portrait" r:id="rId6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45008</v>
      </c>
      <c r="C6" s="40" t="s">
        <v>117</v>
      </c>
      <c r="D6" s="27">
        <v>887</v>
      </c>
      <c r="E6" s="22" t="s">
        <v>23</v>
      </c>
      <c r="F6" s="22" t="s">
        <v>41</v>
      </c>
    </row>
    <row r="7" spans="2:7" x14ac:dyDescent="0.25">
      <c r="B7" s="2"/>
      <c r="D7" s="4"/>
    </row>
    <row r="8" spans="2:7" x14ac:dyDescent="0.25">
      <c r="B8" s="2"/>
      <c r="C8" s="24" t="s">
        <v>39</v>
      </c>
      <c r="D8" s="4">
        <f>SUM(D6:D7)</f>
        <v>887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45000</v>
      </c>
      <c r="C6" s="31" t="s">
        <v>118</v>
      </c>
      <c r="D6" s="33">
        <v>246.44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246.44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44991</v>
      </c>
      <c r="C6" s="31" t="s">
        <v>119</v>
      </c>
      <c r="D6" s="33">
        <v>30</v>
      </c>
      <c r="E6" s="22"/>
      <c r="F6" s="22" t="s">
        <v>41</v>
      </c>
    </row>
    <row r="7" spans="2:7" x14ac:dyDescent="0.25">
      <c r="B7" s="32">
        <v>44993</v>
      </c>
      <c r="C7" s="31" t="s">
        <v>120</v>
      </c>
      <c r="D7" s="33">
        <v>65</v>
      </c>
      <c r="E7" s="22"/>
      <c r="F7" s="22" t="s">
        <v>41</v>
      </c>
    </row>
    <row r="8" spans="2:7" x14ac:dyDescent="0.25">
      <c r="B8" s="32">
        <v>44999</v>
      </c>
      <c r="C8" s="31" t="s">
        <v>121</v>
      </c>
      <c r="D8" s="33">
        <v>60</v>
      </c>
      <c r="E8" s="22" t="s">
        <v>23</v>
      </c>
      <c r="F8" s="22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155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:F8" r:id="rId1" display="docto."/>
    <hyperlink ref="F6" r:id="rId2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45005</v>
      </c>
      <c r="C6" s="31" t="s">
        <v>122</v>
      </c>
      <c r="D6" s="33">
        <v>354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354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workbookViewId="0">
      <selection activeCell="D23" sqref="D23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44986</v>
      </c>
      <c r="C6" s="31" t="s">
        <v>123</v>
      </c>
      <c r="D6" s="33">
        <v>1118</v>
      </c>
      <c r="E6" s="22"/>
      <c r="F6" s="22" t="s">
        <v>41</v>
      </c>
    </row>
    <row r="7" spans="2:7" ht="15" customHeight="1" x14ac:dyDescent="0.25">
      <c r="B7" s="32">
        <v>44988</v>
      </c>
      <c r="C7" s="31" t="s">
        <v>124</v>
      </c>
      <c r="D7" s="33">
        <v>-4500</v>
      </c>
      <c r="E7" s="22"/>
      <c r="F7" s="22" t="s">
        <v>41</v>
      </c>
    </row>
    <row r="8" spans="2:7" ht="15" customHeight="1" x14ac:dyDescent="0.25">
      <c r="B8" s="32">
        <v>45006</v>
      </c>
      <c r="C8" s="31" t="s">
        <v>125</v>
      </c>
      <c r="D8" s="33">
        <v>3520</v>
      </c>
      <c r="E8" s="22"/>
      <c r="F8" s="22" t="s">
        <v>41</v>
      </c>
    </row>
    <row r="9" spans="2:7" ht="15" customHeight="1" x14ac:dyDescent="0.25">
      <c r="B9" s="32">
        <v>45007</v>
      </c>
      <c r="C9" s="31" t="s">
        <v>126</v>
      </c>
      <c r="D9" s="33">
        <v>7800</v>
      </c>
      <c r="E9" s="22"/>
      <c r="F9" s="22" t="s">
        <v>41</v>
      </c>
    </row>
    <row r="10" spans="2:7" ht="15" customHeight="1" x14ac:dyDescent="0.25">
      <c r="B10" s="32">
        <v>45014</v>
      </c>
      <c r="C10" s="31" t="s">
        <v>127</v>
      </c>
      <c r="D10" s="33">
        <v>5472.1</v>
      </c>
      <c r="E10" s="22"/>
      <c r="F10" s="22" t="s">
        <v>41</v>
      </c>
    </row>
    <row r="11" spans="2:7" ht="15" customHeight="1" x14ac:dyDescent="0.25">
      <c r="B11" s="32">
        <v>45015</v>
      </c>
      <c r="C11" s="31" t="s">
        <v>128</v>
      </c>
      <c r="D11" s="33">
        <v>1800</v>
      </c>
      <c r="E11" s="22"/>
      <c r="F11" s="22" t="s">
        <v>41</v>
      </c>
    </row>
    <row r="12" spans="2:7" ht="15" customHeight="1" x14ac:dyDescent="0.25">
      <c r="B12" s="32">
        <v>45015</v>
      </c>
      <c r="C12" s="31" t="s">
        <v>129</v>
      </c>
      <c r="D12" s="33">
        <v>4312.43</v>
      </c>
      <c r="E12" s="22"/>
      <c r="F12" s="22" t="s">
        <v>41</v>
      </c>
    </row>
    <row r="13" spans="2:7" ht="15" customHeight="1" x14ac:dyDescent="0.25">
      <c r="B13" s="32">
        <v>45016</v>
      </c>
      <c r="C13" s="31" t="s">
        <v>130</v>
      </c>
      <c r="D13" s="33">
        <v>2280.81</v>
      </c>
      <c r="E13" s="22"/>
      <c r="F13" s="22" t="s">
        <v>41</v>
      </c>
    </row>
    <row r="14" spans="2:7" x14ac:dyDescent="0.25">
      <c r="B14" s="32">
        <v>45016</v>
      </c>
      <c r="C14" s="31" t="s">
        <v>131</v>
      </c>
      <c r="D14" s="33">
        <v>1700</v>
      </c>
      <c r="E14" s="22" t="s">
        <v>23</v>
      </c>
      <c r="F14" s="22" t="s">
        <v>41</v>
      </c>
    </row>
    <row r="15" spans="2:7" x14ac:dyDescent="0.25">
      <c r="B15" s="37"/>
      <c r="C15" s="36"/>
      <c r="D15" s="38"/>
      <c r="E15" s="39"/>
      <c r="F15" s="39"/>
    </row>
    <row r="16" spans="2:7" x14ac:dyDescent="0.25">
      <c r="B16" s="2"/>
      <c r="C16" s="24" t="s">
        <v>39</v>
      </c>
      <c r="D16" s="4">
        <f>SUM(D6:D14)</f>
        <v>23503.34</v>
      </c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14" location="Razão!A1" display="retorna"/>
    <hyperlink ref="F6:F14" r:id="rId1" display="docto."/>
    <hyperlink ref="F6" r:id="rId2"/>
    <hyperlink ref="F7" r:id="rId3"/>
    <hyperlink ref="F8" r:id="rId4"/>
    <hyperlink ref="F9" r:id="rId5"/>
    <hyperlink ref="F10" r:id="rId6"/>
    <hyperlink ref="F11" r:id="rId7"/>
    <hyperlink ref="F12" r:id="rId8"/>
    <hyperlink ref="F13" r:id="rId9"/>
    <hyperlink ref="F14" r:id="rId10"/>
  </hyperlinks>
  <pageMargins left="0.511811024" right="0.511811024" top="0.78740157499999996" bottom="0.78740157499999996" header="0.31496062000000002" footer="0.31496062000000002"/>
  <pageSetup paperSize="9" orientation="portrait" r:id="rId1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45006</v>
      </c>
      <c r="C6" s="31" t="s">
        <v>132</v>
      </c>
      <c r="D6" s="33">
        <v>1647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1647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45005</v>
      </c>
      <c r="C6" s="31" t="s">
        <v>133</v>
      </c>
      <c r="D6" s="33">
        <v>567.29999999999995</v>
      </c>
      <c r="E6" s="22"/>
      <c r="F6" s="22" t="s">
        <v>41</v>
      </c>
    </row>
    <row r="7" spans="2:7" x14ac:dyDescent="0.25">
      <c r="B7" s="32">
        <v>45008</v>
      </c>
      <c r="C7" s="31" t="s">
        <v>134</v>
      </c>
      <c r="D7" s="33">
        <v>180.4</v>
      </c>
      <c r="E7" s="22"/>
      <c r="F7" s="22" t="s">
        <v>41</v>
      </c>
    </row>
    <row r="8" spans="2:7" x14ac:dyDescent="0.25">
      <c r="B8" s="32">
        <v>45009</v>
      </c>
      <c r="C8" s="31" t="s">
        <v>135</v>
      </c>
      <c r="D8" s="33">
        <v>320</v>
      </c>
      <c r="E8" s="22" t="s">
        <v>23</v>
      </c>
      <c r="F8" s="22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1067.6999999999998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:F8" r:id="rId1" display="docto."/>
    <hyperlink ref="F6" r:id="rId2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2">
        <v>45012</v>
      </c>
      <c r="C6" s="31" t="s">
        <v>136</v>
      </c>
      <c r="D6" s="33">
        <v>3721.4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3721.4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44995</v>
      </c>
      <c r="C6" s="31" t="s">
        <v>137</v>
      </c>
      <c r="D6" s="33">
        <v>852.13</v>
      </c>
      <c r="E6" s="22"/>
      <c r="F6" s="22" t="s">
        <v>41</v>
      </c>
    </row>
    <row r="7" spans="2:7" ht="30" x14ac:dyDescent="0.25">
      <c r="B7" s="32">
        <v>45002</v>
      </c>
      <c r="C7" s="31" t="s">
        <v>137</v>
      </c>
      <c r="D7" s="33">
        <v>970.89</v>
      </c>
      <c r="E7" s="22"/>
      <c r="F7" s="22" t="s">
        <v>41</v>
      </c>
    </row>
    <row r="8" spans="2:7" ht="30" x14ac:dyDescent="0.25">
      <c r="B8" s="32">
        <v>45005</v>
      </c>
      <c r="C8" s="31" t="s">
        <v>138</v>
      </c>
      <c r="D8" s="33">
        <v>671.42</v>
      </c>
      <c r="E8" s="22" t="s">
        <v>23</v>
      </c>
      <c r="F8" s="22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2494.44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:F8" r:id="rId1" display="docto."/>
    <hyperlink ref="F6" r:id="rId2"/>
    <hyperlink ref="F7" r:id="rId3"/>
    <hyperlink ref="F8" r:id="rId4"/>
  </hyperlinks>
  <pageMargins left="0.511811024" right="0.511811024" top="0.78740157499999996" bottom="0.78740157499999996" header="0.31496062000000002" footer="0.31496062000000002"/>
  <pageSetup paperSize="9" orientation="portrait" r:id="rId5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F8" sqref="F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45016</v>
      </c>
      <c r="C6" s="31" t="s">
        <v>57</v>
      </c>
      <c r="D6" s="33">
        <v>37.49</v>
      </c>
      <c r="E6" s="22"/>
      <c r="F6" s="22" t="s">
        <v>41</v>
      </c>
    </row>
    <row r="7" spans="2:7" x14ac:dyDescent="0.25">
      <c r="B7" s="32">
        <v>45016</v>
      </c>
      <c r="C7" s="31" t="s">
        <v>58</v>
      </c>
      <c r="D7" s="33">
        <v>169.54</v>
      </c>
      <c r="E7" s="22"/>
      <c r="F7" s="22" t="s">
        <v>41</v>
      </c>
    </row>
    <row r="8" spans="2:7" x14ac:dyDescent="0.25">
      <c r="B8" s="32">
        <v>45016</v>
      </c>
      <c r="C8" s="31" t="s">
        <v>59</v>
      </c>
      <c r="D8" s="33">
        <v>132.5</v>
      </c>
      <c r="E8" s="22" t="s">
        <v>23</v>
      </c>
      <c r="F8" s="22" t="s">
        <v>41</v>
      </c>
    </row>
    <row r="9" spans="2:7" x14ac:dyDescent="0.25">
      <c r="B9" s="37"/>
      <c r="C9" s="36"/>
      <c r="D9" s="38"/>
      <c r="E9" s="39"/>
      <c r="F9" s="39"/>
    </row>
    <row r="10" spans="2:7" x14ac:dyDescent="0.25">
      <c r="B10" s="2"/>
      <c r="C10" s="24" t="s">
        <v>39</v>
      </c>
      <c r="D10" s="4">
        <f>SUM(D6:D9)</f>
        <v>339.53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8" location="Razão!A1" display="retorna"/>
    <hyperlink ref="F6" r:id="rId1"/>
    <hyperlink ref="F7" r:id="rId2"/>
    <hyperlink ref="F8" r:id="rId3"/>
  </hyperlinks>
  <pageMargins left="0.511811024" right="0.511811024" top="0.78740157499999996" bottom="0.78740157499999996" header="0.31496062000000002" footer="0.31496062000000002"/>
  <pageSetup paperSize="9" orientation="portrait" r:id="rId4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F7" sqref="F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30" x14ac:dyDescent="0.25">
      <c r="B6" s="32">
        <v>45016</v>
      </c>
      <c r="C6" s="31" t="s">
        <v>60</v>
      </c>
      <c r="D6" s="33">
        <v>2374.9299999999998</v>
      </c>
      <c r="E6" s="22"/>
      <c r="F6" s="22" t="s">
        <v>41</v>
      </c>
    </row>
    <row r="7" spans="2:7" ht="30" x14ac:dyDescent="0.25">
      <c r="B7" s="32">
        <v>45016</v>
      </c>
      <c r="C7" s="31" t="s">
        <v>61</v>
      </c>
      <c r="D7" s="33">
        <v>368.98</v>
      </c>
      <c r="E7" s="22" t="s">
        <v>23</v>
      </c>
      <c r="F7" s="22" t="s">
        <v>41</v>
      </c>
    </row>
    <row r="8" spans="2:7" x14ac:dyDescent="0.25">
      <c r="B8" s="37"/>
      <c r="C8" s="36"/>
      <c r="D8" s="38"/>
      <c r="E8" s="39"/>
      <c r="F8" s="39"/>
    </row>
    <row r="9" spans="2:7" x14ac:dyDescent="0.25">
      <c r="B9" s="2"/>
      <c r="C9" s="24" t="s">
        <v>39</v>
      </c>
      <c r="D9" s="4">
        <f>SUM(D6:D8)</f>
        <v>2743.91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DF4F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7"/>
  <sheetViews>
    <sheetView showGridLines="0" workbookViewId="0">
      <selection activeCell="F7" sqref="F7:F1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44986</v>
      </c>
      <c r="C6" s="31" t="s">
        <v>80</v>
      </c>
      <c r="D6" s="33">
        <v>32.5</v>
      </c>
      <c r="E6" s="22" t="s">
        <v>23</v>
      </c>
      <c r="F6" s="22" t="s">
        <v>41</v>
      </c>
    </row>
    <row r="7" spans="2:7" x14ac:dyDescent="0.25">
      <c r="B7" s="32">
        <v>44991</v>
      </c>
      <c r="C7" s="31" t="s">
        <v>46</v>
      </c>
      <c r="D7" s="33">
        <v>17.5</v>
      </c>
      <c r="E7" s="22" t="s">
        <v>23</v>
      </c>
      <c r="F7" s="22" t="s">
        <v>41</v>
      </c>
    </row>
    <row r="8" spans="2:7" x14ac:dyDescent="0.25">
      <c r="B8" s="32">
        <v>44992</v>
      </c>
      <c r="C8" s="31" t="s">
        <v>46</v>
      </c>
      <c r="D8" s="33">
        <v>5</v>
      </c>
      <c r="E8" s="22" t="s">
        <v>23</v>
      </c>
      <c r="F8" s="22" t="s">
        <v>41</v>
      </c>
    </row>
    <row r="9" spans="2:7" x14ac:dyDescent="0.25">
      <c r="B9" s="32">
        <v>44993</v>
      </c>
      <c r="C9" s="31" t="s">
        <v>46</v>
      </c>
      <c r="D9" s="33">
        <v>2.5</v>
      </c>
      <c r="E9" s="22" t="s">
        <v>23</v>
      </c>
      <c r="F9" s="22" t="s">
        <v>41</v>
      </c>
    </row>
    <row r="10" spans="2:7" x14ac:dyDescent="0.25">
      <c r="B10" s="32">
        <v>44998</v>
      </c>
      <c r="C10" s="31" t="s">
        <v>83</v>
      </c>
      <c r="D10" s="33">
        <v>7.5</v>
      </c>
      <c r="E10" s="22" t="s">
        <v>23</v>
      </c>
      <c r="F10" s="22" t="s">
        <v>41</v>
      </c>
    </row>
    <row r="11" spans="2:7" x14ac:dyDescent="0.25">
      <c r="B11" s="32">
        <v>45000</v>
      </c>
      <c r="C11" s="31" t="s">
        <v>46</v>
      </c>
      <c r="D11" s="33">
        <v>2.5</v>
      </c>
      <c r="E11" s="22" t="s">
        <v>23</v>
      </c>
      <c r="F11" s="22" t="s">
        <v>41</v>
      </c>
    </row>
    <row r="12" spans="2:7" x14ac:dyDescent="0.25">
      <c r="B12" s="32">
        <v>45001</v>
      </c>
      <c r="C12" s="31" t="s">
        <v>46</v>
      </c>
      <c r="D12" s="33">
        <v>12.5</v>
      </c>
      <c r="E12" s="22" t="s">
        <v>23</v>
      </c>
      <c r="F12" s="22" t="s">
        <v>41</v>
      </c>
    </row>
    <row r="13" spans="2:7" x14ac:dyDescent="0.25">
      <c r="B13" s="32">
        <v>45006</v>
      </c>
      <c r="C13" s="31" t="s">
        <v>46</v>
      </c>
      <c r="D13" s="33">
        <v>5</v>
      </c>
      <c r="E13" s="22" t="s">
        <v>23</v>
      </c>
      <c r="F13" s="22" t="s">
        <v>41</v>
      </c>
    </row>
    <row r="14" spans="2:7" x14ac:dyDescent="0.25">
      <c r="B14" s="32">
        <v>45008</v>
      </c>
      <c r="C14" s="31" t="s">
        <v>46</v>
      </c>
      <c r="D14" s="33">
        <v>7.5</v>
      </c>
      <c r="E14" s="22" t="s">
        <v>23</v>
      </c>
      <c r="F14" s="22" t="s">
        <v>41</v>
      </c>
    </row>
    <row r="15" spans="2:7" x14ac:dyDescent="0.25">
      <c r="B15" s="32">
        <v>45009</v>
      </c>
      <c r="C15" s="31" t="s">
        <v>46</v>
      </c>
      <c r="D15" s="33">
        <v>7.5</v>
      </c>
      <c r="E15" s="22" t="s">
        <v>23</v>
      </c>
      <c r="F15" s="22" t="s">
        <v>41</v>
      </c>
    </row>
    <row r="16" spans="2:7" x14ac:dyDescent="0.25">
      <c r="B16" s="32">
        <v>45013</v>
      </c>
      <c r="C16" s="31" t="s">
        <v>46</v>
      </c>
      <c r="D16" s="33">
        <v>5</v>
      </c>
      <c r="E16" s="22" t="s">
        <v>23</v>
      </c>
      <c r="F16" s="22" t="s">
        <v>41</v>
      </c>
    </row>
    <row r="17" spans="2:6" x14ac:dyDescent="0.25">
      <c r="B17" s="32">
        <v>45014</v>
      </c>
      <c r="C17" s="31" t="s">
        <v>139</v>
      </c>
      <c r="D17" s="33">
        <v>9.14</v>
      </c>
      <c r="E17" s="22" t="s">
        <v>23</v>
      </c>
      <c r="F17" s="22" t="s">
        <v>41</v>
      </c>
    </row>
    <row r="18" spans="2:6" x14ac:dyDescent="0.25">
      <c r="B18" s="32">
        <v>45014</v>
      </c>
      <c r="C18" s="31" t="s">
        <v>46</v>
      </c>
      <c r="D18" s="33">
        <v>11</v>
      </c>
      <c r="E18" s="22" t="s">
        <v>23</v>
      </c>
      <c r="F18" s="22" t="s">
        <v>41</v>
      </c>
    </row>
    <row r="19" spans="2:6" x14ac:dyDescent="0.25">
      <c r="B19" s="32">
        <v>45015</v>
      </c>
      <c r="C19" s="31" t="s">
        <v>46</v>
      </c>
      <c r="D19" s="33">
        <v>2.5</v>
      </c>
      <c r="E19" s="22" t="s">
        <v>23</v>
      </c>
      <c r="F19" s="22" t="s">
        <v>41</v>
      </c>
    </row>
    <row r="20" spans="2:6" x14ac:dyDescent="0.25">
      <c r="B20" s="37"/>
      <c r="C20" s="36"/>
      <c r="D20" s="38"/>
      <c r="E20" s="39"/>
      <c r="F20" s="39"/>
    </row>
    <row r="21" spans="2:6" x14ac:dyDescent="0.25">
      <c r="B21" s="2"/>
      <c r="C21" s="24" t="s">
        <v>39</v>
      </c>
      <c r="D21" s="4">
        <f>SUM(D6:D20)</f>
        <v>127.64</v>
      </c>
    </row>
    <row r="22" spans="2:6" x14ac:dyDescent="0.25">
      <c r="B22" s="2"/>
      <c r="D22" s="4"/>
    </row>
    <row r="23" spans="2:6" x14ac:dyDescent="0.25">
      <c r="B23" s="2"/>
      <c r="D23" s="4"/>
    </row>
    <row r="24" spans="2:6" x14ac:dyDescent="0.25">
      <c r="B24" s="2"/>
      <c r="D24" s="4"/>
    </row>
    <row r="25" spans="2:6" x14ac:dyDescent="0.25">
      <c r="B25" s="2"/>
      <c r="D25" s="4"/>
    </row>
    <row r="26" spans="2:6" x14ac:dyDescent="0.25">
      <c r="B26" s="2"/>
      <c r="D26" s="4"/>
    </row>
    <row r="27" spans="2:6" x14ac:dyDescent="0.25">
      <c r="B27" s="2"/>
      <c r="D27" s="4"/>
    </row>
    <row r="28" spans="2:6" x14ac:dyDescent="0.25">
      <c r="B28" s="2"/>
      <c r="D28" s="4"/>
    </row>
    <row r="29" spans="2:6" x14ac:dyDescent="0.25">
      <c r="B29" s="2"/>
      <c r="D29" s="4"/>
    </row>
    <row r="30" spans="2:6" x14ac:dyDescent="0.25">
      <c r="B30" s="2"/>
      <c r="D30" s="4"/>
    </row>
    <row r="31" spans="2:6" x14ac:dyDescent="0.25">
      <c r="B31" s="2"/>
      <c r="D31" s="4"/>
    </row>
    <row r="32" spans="2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</sheetData>
  <sheetProtection password="DF4F" sheet="1" objects="1" scenarios="1"/>
  <hyperlinks>
    <hyperlink ref="E6" location="Razão!A1" display="retorna"/>
    <hyperlink ref="E7" location="Razão!A1" display="retorna"/>
    <hyperlink ref="E8" location="Razão!A1" display="retorna"/>
    <hyperlink ref="E9" location="Razão!A1" display="retorna"/>
    <hyperlink ref="E10" location="Razão!A1" display="retorna"/>
    <hyperlink ref="E11" location="Razão!A1" display="retorna"/>
    <hyperlink ref="E12" location="Razão!A1" display="retorna"/>
    <hyperlink ref="E13" location="Razão!A1" display="retorna"/>
    <hyperlink ref="E14" location="Razão!A1" display="retorna"/>
    <hyperlink ref="E15" location="Razão!A1" display="retorna"/>
    <hyperlink ref="E16" location="Razão!A1" display="retorna"/>
    <hyperlink ref="E17" location="Razão!A1" display="retorna"/>
    <hyperlink ref="E18" location="Razão!A1" display="retorna"/>
    <hyperlink ref="E19" location="Razão!A1" display="retorna"/>
    <hyperlink ref="F6" r:id="rId1"/>
    <hyperlink ref="F7:F19" r:id="rId2" display="docto.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01/03/2023 a 31/03/2023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45016</v>
      </c>
      <c r="C6" s="31" t="s">
        <v>68</v>
      </c>
      <c r="D6" s="33">
        <v>579.05999999999995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579.05999999999995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F6" sqref="F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e">
        <f>#REF!</f>
        <v>#REF!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45016</v>
      </c>
      <c r="C6" s="31" t="s">
        <v>140</v>
      </c>
      <c r="D6" s="33">
        <v>9448.7099999999991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9448.7099999999991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C9" sqref="C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e">
        <f>#REF!</f>
        <v>#REF!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32">
        <v>45016</v>
      </c>
      <c r="C6" s="31" t="s">
        <v>141</v>
      </c>
      <c r="D6" s="33">
        <v>20246.419999999998</v>
      </c>
      <c r="E6" s="22" t="s">
        <v>23</v>
      </c>
      <c r="F6" s="22" t="s">
        <v>41</v>
      </c>
    </row>
    <row r="7" spans="2:7" x14ac:dyDescent="0.25">
      <c r="B7" s="37"/>
      <c r="C7" s="36"/>
      <c r="D7" s="38"/>
      <c r="E7" s="39"/>
      <c r="F7" s="39"/>
    </row>
    <row r="8" spans="2:7" x14ac:dyDescent="0.25">
      <c r="B8" s="2"/>
      <c r="C8" s="24" t="s">
        <v>39</v>
      </c>
      <c r="D8" s="4">
        <f>SUM(D6:D7)</f>
        <v>20246.419999999998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password="DF4F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26</vt:i4>
      </vt:variant>
      <vt:variant>
        <vt:lpstr>Intervalos nomeados</vt:lpstr>
      </vt:variant>
      <vt:variant>
        <vt:i4>1</vt:i4>
      </vt:variant>
    </vt:vector>
  </HeadingPairs>
  <TitlesOfParts>
    <vt:vector size="27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24.</vt:lpstr>
      <vt:lpstr>25.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2022-08-25T13:43:03Z</cp:lastPrinted>
  <dcterms:created xsi:type="dcterms:W3CDTF">2018-05-09T11:51:48Z</dcterms:created>
  <dcterms:modified xsi:type="dcterms:W3CDTF">2023-07-10T15:54:27Z</dcterms:modified>
</cp:coreProperties>
</file>