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DESPESA ABERTURA 2024\12 - Dezembro 2024\"/>
    </mc:Choice>
  </mc:AlternateContent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09" r:id="rId17"/>
    <sheet name="17." sheetId="146" r:id="rId18"/>
    <sheet name="18." sheetId="147" r:id="rId19"/>
    <sheet name="19." sheetId="130" r:id="rId20"/>
    <sheet name="20." sheetId="131" r:id="rId21"/>
  </sheets>
  <definedNames>
    <definedName name="_xlnm.Print_Area" localSheetId="0">RAZÃO!$A$1:$G$40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" l="1"/>
  <c r="E35" i="1"/>
  <c r="D8" i="147"/>
  <c r="B4" i="147"/>
  <c r="D8" i="146" l="1"/>
  <c r="B4" i="146"/>
  <c r="E28" i="1"/>
  <c r="D8" i="144"/>
  <c r="B4" i="144"/>
  <c r="D8" i="141" l="1"/>
  <c r="E30" i="1" s="1"/>
  <c r="B4" i="141"/>
  <c r="D10" i="6" l="1"/>
  <c r="E21" i="1" l="1"/>
  <c r="E20" i="1"/>
  <c r="E19" i="1"/>
  <c r="E18" i="1"/>
  <c r="E17" i="1"/>
  <c r="E16" i="1"/>
  <c r="E15" i="1"/>
  <c r="E14" i="1"/>
  <c r="E8" i="1"/>
  <c r="E7" i="1"/>
  <c r="D9" i="136"/>
  <c r="E29" i="1" s="1"/>
  <c r="B4" i="136"/>
  <c r="D8" i="131"/>
  <c r="E38" i="1" s="1"/>
  <c r="B4" i="131"/>
  <c r="D15" i="27" l="1"/>
  <c r="D8" i="130"/>
  <c r="E37" i="1" s="1"/>
  <c r="B4" i="130"/>
  <c r="D9" i="125" l="1"/>
  <c r="E32" i="1" s="1"/>
  <c r="B4" i="125" l="1"/>
  <c r="D10" i="109" l="1"/>
  <c r="E34" i="1" s="1"/>
  <c r="B4" i="109"/>
  <c r="D8" i="103" l="1"/>
  <c r="E26" i="1" s="1"/>
  <c r="B4" i="103"/>
  <c r="D8" i="102" l="1"/>
  <c r="E27" i="1" s="1"/>
  <c r="B4" i="102"/>
  <c r="D9" i="84" l="1"/>
  <c r="E31" i="1" s="1"/>
  <c r="B4" i="84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8" i="5" l="1"/>
  <c r="E10" i="1" s="1"/>
  <c r="E40" i="1" l="1"/>
</calcChain>
</file>

<file path=xl/sharedStrings.xml><?xml version="1.0" encoding="utf-8"?>
<sst xmlns="http://schemas.openxmlformats.org/spreadsheetml/2006/main" count="332" uniqueCount="101">
  <si>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</si>
  <si>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</si>
  <si>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</si>
  <si>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</si>
  <si>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</si>
  <si>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</si>
  <si>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</si>
  <si>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</si>
  <si>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</si>
  <si>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</si>
  <si>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</si>
  <si>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</si>
  <si>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</si>
  <si>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</si>
  <si>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</si>
  <si>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</si>
  <si>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</si>
  <si>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</si>
  <si>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</si>
  <si>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</si>
  <si>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</si>
  <si>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</si>
  <si>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</si>
  <si>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</si>
  <si>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</si>
  <si>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</si>
  <si>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</si>
  <si>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</si>
  <si>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</si>
  <si>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</si>
  <si>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</si>
  <si>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</si>
  <si>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</si>
  <si>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</si>
  <si>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</si>
  <si>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</si>
  <si>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</si>
  <si>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</si>
  <si>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</si>
  <si>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</si>
  <si>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</si>
  <si>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</si>
  <si>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</si>
  <si>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</si>
  <si>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</si>
  <si>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</si>
  <si>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</si>
  <si>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</si>
  <si>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</si>
  <si>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</si>
  <si>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</si>
  <si>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</si>
  <si>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</si>
  <si>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</si>
  <si>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</si>
  <si>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</si>
  <si>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</si>
  <si>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</si>
  <si>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Honorarios Conselho Fiscal Saula Kairuz Manoel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</si>
  <si>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</si>
  <si>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</si>
  <si>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</si>
  <si>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</si>
  <si>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</si>
  <si>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</si>
  <si>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</si>
  <si>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</si>
  <si>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</si>
  <si>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</si>
  <si>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VR. A SER PAGO REF. FERNANDA CILIA MARAFÃO BRUNETTI</t>
  </si>
  <si>
    <t>Viagens e Estadias</t>
  </si>
  <si>
    <t>PAGTO REF. A VISITA INSTITUCIONAL DA PRESIDENCIA REVEE, ENCONTRO HIBRIDO ETANOL E ETC.,  CONF. RELATÓRIO DE VIAGEM ANEXO</t>
  </si>
  <si>
    <t>VR. A SER PAGO REF. CATARINO MATOS RIOS</t>
  </si>
  <si>
    <t>PAGTO REF. TARIFA DE COBRANÇA</t>
  </si>
  <si>
    <t>IRRF s/Aplicacoes Financeiras</t>
  </si>
  <si>
    <t>Despesas com Eventos</t>
  </si>
  <si>
    <t>Período : 01/12/2024 a 31/12/2024</t>
  </si>
  <si>
    <t>31/12/2024</t>
  </si>
  <si>
    <t>VR. A SER PAGO REF. 12/2024</t>
  </si>
  <si>
    <t>26/12/2024</t>
  </si>
  <si>
    <t>NF. SERVIÇOS 42 - INDIAMARA MOURA SIQUEIRA</t>
  </si>
  <si>
    <t>16/12/2024</t>
  </si>
  <si>
    <t>PAGTO REF. FATURA 1914347256-0 VIVO EMPRESAS</t>
  </si>
  <si>
    <t>Depreciação do período : 12/2024</t>
  </si>
  <si>
    <t>18/12/2024</t>
  </si>
  <si>
    <t>NF. SERVIÇOS 2166 - INOVACONT ASSESSORIA CONTABIL LTDA</t>
  </si>
  <si>
    <t>APROPRIAÇÃO PARCELA 11/12</t>
  </si>
  <si>
    <t>COMPLEMENTO APROPRIAÇÃO PARCELA 01/12</t>
  </si>
  <si>
    <t>23/12/2024</t>
  </si>
  <si>
    <t>VR. A SER PAGO REF. EDSON ANTONIO MEGA</t>
  </si>
  <si>
    <t>VR. A SER PAGO REF. EDUARDO GUSTAVO BUZZA</t>
  </si>
  <si>
    <t>PAGTO REF. SAT FISCAL 1867 MONTE VERDE BUFFET E EVENTOS LTDA - CONFRATERNIZAÇÃO ANUAL DA EQUIPE</t>
  </si>
  <si>
    <t>VR. A SER PAGO REF. 12/2024 REF. REMUNERAÇÃO DOS DIRETORES</t>
  </si>
  <si>
    <t>VR. A SER PAGO REF. 12/2024 INSS S/REMUNERAÇÃO AUTONOMOS</t>
  </si>
  <si>
    <t>02/12/2024</t>
  </si>
  <si>
    <t>17/12/2024</t>
  </si>
  <si>
    <t>PAGTO REF. TARIFA MANUTENÇÃO CONTA ATIVA</t>
  </si>
  <si>
    <t>ESTORNO DE TARIFA DE COBRANÇA CONF. EXTRATO</t>
  </si>
  <si>
    <t>IOF s/ Aplicações Financeiras</t>
  </si>
  <si>
    <t>IOF S/RENDIMENTOS RDC 12/2024</t>
  </si>
  <si>
    <t>IRRF SOBRE APLICAÇÕES FINANCEIRAS 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</si>
</sst>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1224-119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1224-1199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transparencia.moradaturismoeventos.com.br/Arquivos/Transparencias/2/2/2024/PDF/1224-1178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224-1176.pdf" TargetMode="External"/><Relationship Id="rId2" Type="http://schemas.openxmlformats.org/officeDocument/2006/relationships/hyperlink" Target="http://transparencia.moradaturismoeventos.com.br/Arquivos/Transparencias/2/2/2024/PDF/1224-1198.pdf" TargetMode="External"/><Relationship Id="rId1" Type="http://schemas.openxmlformats.org/officeDocument/2006/relationships/hyperlink" Target="http://transparencia.moradaturismoeventos.com.br/Arquivos/Transparencias/2/2/2024/PDF/1224-1175.pdf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://transparencia.moradaturismoeventos.com.br/Arquivos/Transparencias/2/2/2024/PDF/1224-1177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1224-119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1224-1181.pdf" TargetMode="External"/><Relationship Id="rId3" Type="http://schemas.openxmlformats.org/officeDocument/2006/relationships/hyperlink" Target="http://transparencia.moradaturismoeventos.com.br/Arquivos/Transparencias/2/2/2024/PDF/1224-1180.pdf" TargetMode="External"/><Relationship Id="rId7" Type="http://schemas.openxmlformats.org/officeDocument/2006/relationships/hyperlink" Target="http://transparencia.moradaturismoeventos.com.br/Arquivos/Transparencias/2/2/2024/PDF/1224-1186.pdf" TargetMode="External"/><Relationship Id="rId2" Type="http://schemas.openxmlformats.org/officeDocument/2006/relationships/hyperlink" Target="http://transparencia.moradaturismoeventos.com.br/Arquivos/Transparencias/2/2/2024/PDF/1224-1179.pdf" TargetMode="External"/><Relationship Id="rId1" Type="http://schemas.openxmlformats.org/officeDocument/2006/relationships/hyperlink" Target="http://transparencia.moradaturismoeventos.com.br/Arquivos/Transparencias/2/2/2024/PDF/1224-1198.pdf" TargetMode="External"/><Relationship Id="rId6" Type="http://schemas.openxmlformats.org/officeDocument/2006/relationships/hyperlink" Target="http://transparencia.moradaturismoeventos.com.br/Arquivos/Transparencias/2/2/2024/PDF/1224-1183.pdf" TargetMode="External"/><Relationship Id="rId5" Type="http://schemas.openxmlformats.org/officeDocument/2006/relationships/hyperlink" Target="http://transparencia.moradaturismoeventos.com.br/Arquivos/Transparencias/2/2/2024/PDF/1224-1185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1224-1182.pdf" TargetMode="External"/><Relationship Id="rId9" Type="http://schemas.openxmlformats.org/officeDocument/2006/relationships/hyperlink" Target="http://transparencia.moradaturismoeventos.com.br/Arquivos/Transparencias/2/2/2024/PDF/1224-118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1224-118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1224-118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1224-1147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1224-1197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1224-115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4/PDF/1224-1193.pdf" TargetMode="External"/><Relationship Id="rId1" Type="http://schemas.openxmlformats.org/officeDocument/2006/relationships/hyperlink" Target="http://transparencia.moradaturismoeventos.com.br/Arquivos/Transparencias/2/2/2024/PDF/1224-1198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1224-1152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4/PDF/1224-1206.pdf" TargetMode="External"/><Relationship Id="rId1" Type="http://schemas.openxmlformats.org/officeDocument/2006/relationships/hyperlink" Target="http://transparencia.moradaturismoeventos.com.br/Arquivos/Transparencias/2/2/2024/PDF/1224-1206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4/PDF/1224-1207.pdf" TargetMode="External"/><Relationship Id="rId1" Type="http://schemas.openxmlformats.org/officeDocument/2006/relationships/hyperlink" Target="http://transparencia.moradaturismoeventos.com.br/Arquivos/Transparencias/2/2/2024/PDF/1224-1207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1224-1154.pdf" TargetMode="External"/><Relationship Id="rId1" Type="http://schemas.openxmlformats.org/officeDocument/2006/relationships/hyperlink" Target="http://transparencia.moradaturismoeventos.com.br/Arquivos/Transparencias/2/2/2024/PDF/1224-1154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4/PDF/1224-120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4/PDF/1224-1204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4/PDF/1224-1201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1224-12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6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3650.85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791.02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'3.'!D8</f>
        <v>2000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'4.'!D10</f>
        <v>1337.06</v>
      </c>
      <c r="F11" s="18" t="s">
        <v>22</v>
      </c>
    </row>
    <row r="12" spans="2:7" x14ac:dyDescent="0.25">
      <c r="C12" s="1" t="s">
        <v>29</v>
      </c>
      <c r="D12" t="s">
        <v>65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5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5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60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57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55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667.42</v>
      </c>
      <c r="F23" s="18" t="s">
        <v>22</v>
      </c>
    </row>
    <row r="24" spans="2:6" x14ac:dyDescent="0.25">
      <c r="C24" s="1" t="s">
        <v>32</v>
      </c>
      <c r="D24" t="s">
        <v>18</v>
      </c>
      <c r="E24" s="45">
        <f>'8.'!D9</f>
        <v>7504.39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63</v>
      </c>
      <c r="E26" s="4">
        <f>'9.'!D8</f>
        <v>128.32</v>
      </c>
      <c r="F26" s="44" t="s">
        <v>22</v>
      </c>
    </row>
    <row r="27" spans="2:6" x14ac:dyDescent="0.25">
      <c r="B27" s="1"/>
      <c r="C27" s="1" t="s">
        <v>34</v>
      </c>
      <c r="D27" t="s">
        <v>64</v>
      </c>
      <c r="E27" s="4">
        <f>'10.'!D8</f>
        <v>3200</v>
      </c>
      <c r="F27" s="44" t="s">
        <v>22</v>
      </c>
    </row>
    <row r="28" spans="2:6" x14ac:dyDescent="0.25">
      <c r="C28" s="1" t="s">
        <v>35</v>
      </c>
      <c r="D28" t="s">
        <v>75</v>
      </c>
      <c r="E28" s="4">
        <f>'11.'!D6</f>
        <v>658.9</v>
      </c>
      <c r="F28" s="44" t="s">
        <v>22</v>
      </c>
    </row>
    <row r="29" spans="2:6" x14ac:dyDescent="0.25">
      <c r="C29" s="1" t="s">
        <v>36</v>
      </c>
      <c r="D29" t="s">
        <v>68</v>
      </c>
      <c r="E29" s="4">
        <f>'12.'!D9</f>
        <v>258.12</v>
      </c>
      <c r="F29" s="44" t="s">
        <v>22</v>
      </c>
    </row>
    <row r="30" spans="2:6" x14ac:dyDescent="0.25">
      <c r="C30" s="1" t="s">
        <v>37</v>
      </c>
      <c r="D30" t="s">
        <v>70</v>
      </c>
      <c r="E30" s="4">
        <f>'13.'!D8</f>
        <v>835.21</v>
      </c>
      <c r="F30" s="44" t="s">
        <v>22</v>
      </c>
    </row>
    <row r="31" spans="2:6" x14ac:dyDescent="0.25">
      <c r="C31" s="1" t="s">
        <v>38</v>
      </c>
      <c r="D31" t="s">
        <v>49</v>
      </c>
      <c r="E31" s="4">
        <f>'14.'!D9</f>
        <v>229.63</v>
      </c>
      <c r="F31" s="18" t="s">
        <v>22</v>
      </c>
    </row>
    <row r="32" spans="2:6" x14ac:dyDescent="0.25">
      <c r="C32" s="1" t="s">
        <v>51</v>
      </c>
      <c r="D32" t="s">
        <v>50</v>
      </c>
      <c r="E32" s="4">
        <f>'15.'!D9</f>
        <v>2743.64</v>
      </c>
      <c r="F32" s="18" t="s">
        <v>22</v>
      </c>
    </row>
    <row r="33" spans="2:6" x14ac:dyDescent="0.25">
      <c r="B33" s="1" t="s">
        <v>47</v>
      </c>
      <c r="C33" s="1"/>
      <c r="E33" s="4"/>
      <c r="F33" s="4"/>
    </row>
    <row r="34" spans="2:6" x14ac:dyDescent="0.25">
      <c r="C34" s="1" t="s">
        <v>52</v>
      </c>
      <c r="D34" t="s">
        <v>21</v>
      </c>
      <c r="E34" s="4">
        <f>'16.'!D10</f>
        <v>34.6</v>
      </c>
      <c r="F34" s="18" t="s">
        <v>22</v>
      </c>
    </row>
    <row r="35" spans="2:6" x14ac:dyDescent="0.25">
      <c r="C35" s="1" t="s">
        <v>53</v>
      </c>
      <c r="D35" t="s">
        <v>98</v>
      </c>
      <c r="E35" s="4">
        <f>'17.'!D8</f>
        <v>102.29</v>
      </c>
      <c r="F35" s="18" t="s">
        <v>22</v>
      </c>
    </row>
    <row r="36" spans="2:6" x14ac:dyDescent="0.25">
      <c r="C36" s="1" t="s">
        <v>54</v>
      </c>
      <c r="D36" t="s">
        <v>74</v>
      </c>
      <c r="E36" s="4">
        <f>'18.'!D8</f>
        <v>835.34</v>
      </c>
      <c r="F36" s="18" t="s">
        <v>22</v>
      </c>
    </row>
    <row r="37" spans="2:6" x14ac:dyDescent="0.25">
      <c r="C37" s="1" t="s">
        <v>66</v>
      </c>
      <c r="D37" t="s">
        <v>61</v>
      </c>
      <c r="E37" s="4">
        <f>'19.'!D8</f>
        <v>3504.82</v>
      </c>
      <c r="F37" s="18" t="s">
        <v>22</v>
      </c>
    </row>
    <row r="38" spans="2:6" x14ac:dyDescent="0.25">
      <c r="C38" s="1" t="s">
        <v>67</v>
      </c>
      <c r="D38" t="s">
        <v>62</v>
      </c>
      <c r="E38" s="4">
        <f>'20.'!D8</f>
        <v>9777.75</v>
      </c>
      <c r="F38" s="18" t="s">
        <v>22</v>
      </c>
    </row>
    <row r="39" spans="2:6" x14ac:dyDescent="0.25">
      <c r="C39" s="1"/>
      <c r="E39" s="4"/>
      <c r="F39" s="18"/>
    </row>
    <row r="40" spans="2:6" x14ac:dyDescent="0.25">
      <c r="D40" s="29" t="s">
        <v>40</v>
      </c>
      <c r="E40" s="28">
        <f>SUM(E7:E39)</f>
        <v>77875.540000000008</v>
      </c>
      <c r="F40" s="4"/>
    </row>
    <row r="41" spans="2:6" x14ac:dyDescent="0.25">
      <c r="E41" s="4"/>
      <c r="F41" s="4"/>
    </row>
    <row r="42" spans="2:6" x14ac:dyDescent="0.25">
      <c r="D42" s="46"/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</sheetData>
  <sheetProtection algorithmName="SHA-512" hashValue="SH0hs5lgU1KM34YifumaAkYFrN0Gjk4NBr8TQKlI0hzQwCVwyoxxFBt5uOIw7sfRQ3TuoB+HakmExiagZAMkxQ==" saltValue="QJCJg7e11jwg1895wxO8Fg==" spinCount="100000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2" location="'15.'!A1" display="abertura"/>
    <hyperlink ref="F31" location="'14.'!A1" display="abertura"/>
    <hyperlink ref="F14" location="'6.'!A1" display="abertura"/>
    <hyperlink ref="F34" location="'16.'!A1" display="abertura"/>
    <hyperlink ref="F37" location="'19.'!A1" display="abertura"/>
    <hyperlink ref="F38" location="'20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9" location="'12.'!A1" display="abertura"/>
    <hyperlink ref="F36" location="'18.'!A1" display="abertura"/>
    <hyperlink ref="F35" location="'17.'!A1" display="abertura"/>
    <hyperlink ref="F28" location="'11.'!A1" display="abertura"/>
    <hyperlink ref="F30" location="'13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2" t="s">
        <v>78</v>
      </c>
      <c r="D6" s="33">
        <v>3650.85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emjFVzot0PBTlmpXpMh0GsLBEx4w/yXimpHmdLD+YY/tGwDvCJUq/Yo07aExxdEeuAJMyWho5z72Aeo37WJJ2A==" saltValue="o8ywzmu87I//nHlJR0P4Q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2" t="s">
        <v>78</v>
      </c>
      <c r="D6" s="33">
        <v>791.02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dUVEu5o/aSANREfEOVbJW8pIEz1fWw4NQF9YiOwVs+tvtpCwpnY9fQoc2py22LE79JxDtDjJbRpkLDz96voGPQ==" saltValue="GzJ/Ym3ZDY5PvA3chHUgG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ht="30" x14ac:dyDescent="0.25">
      <c r="B6" s="52" t="s">
        <v>77</v>
      </c>
      <c r="C6" s="39" t="s">
        <v>69</v>
      </c>
      <c r="D6" s="27">
        <v>2000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wx/awNLdVyC7ZaxFZ+vPV/BA/AcaBnAVBsie2OAcUiG8WxbGy3s8gtM25CVTwUYn66leOgJkgVsJ4yiV5ILn3Q==" saltValue="XHS7ylgVpMA5yZS9C6Qrn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2" t="s">
        <v>77</v>
      </c>
      <c r="C6" s="53" t="s">
        <v>72</v>
      </c>
      <c r="D6" s="31">
        <v>280.89</v>
      </c>
      <c r="E6" s="22"/>
      <c r="F6" s="25" t="s">
        <v>41</v>
      </c>
    </row>
    <row r="7" spans="2:7" s="40" customFormat="1" x14ac:dyDescent="0.25">
      <c r="B7" s="52" t="s">
        <v>77</v>
      </c>
      <c r="C7" s="53" t="s">
        <v>89</v>
      </c>
      <c r="D7" s="31">
        <v>561.79</v>
      </c>
      <c r="E7" s="22"/>
      <c r="F7" s="25" t="s">
        <v>41</v>
      </c>
    </row>
    <row r="8" spans="2:7" s="40" customFormat="1" x14ac:dyDescent="0.25">
      <c r="B8" s="52" t="s">
        <v>77</v>
      </c>
      <c r="C8" s="53" t="s">
        <v>90</v>
      </c>
      <c r="D8" s="31">
        <v>494.38</v>
      </c>
      <c r="E8" s="22" t="s">
        <v>23</v>
      </c>
      <c r="F8" s="25" t="s">
        <v>41</v>
      </c>
    </row>
    <row r="9" spans="2:7" s="40" customFormat="1" x14ac:dyDescent="0.25">
      <c r="B9" s="41"/>
      <c r="D9" s="42"/>
    </row>
    <row r="10" spans="2:7" s="40" customFormat="1" x14ac:dyDescent="0.25">
      <c r="B10" s="41"/>
      <c r="C10" s="43" t="s">
        <v>39</v>
      </c>
      <c r="D10" s="42">
        <f>SUM(D6:D9)</f>
        <v>1337.06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noNAKkC1Ax1s4cIdkUvli4uNL0KKTRzuvPSd1TZKLZtmz3SYYUJvrV1MZstTssbwOvBjHfa18Q1hMkEB9cwW/w==" saltValue="B5yEZHian+UspQLIWh2xZg==" spinCount="100000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23" t="s">
        <v>80</v>
      </c>
      <c r="D6" s="51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qxkbthAKKVJsN3X5Yxs11+NSs5p0yQ7SVL/+a07qaKjFsCf+3tB4yUIc4D3+KN6fSAq5vXoecmBL1Pz6UConTQ==" saltValue="4lD0Ulek1/DSeQjH801Pu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23" t="s">
        <v>42</v>
      </c>
      <c r="D6" s="51">
        <v>2439.98</v>
      </c>
      <c r="E6" s="23"/>
      <c r="F6" s="25" t="s">
        <v>41</v>
      </c>
    </row>
    <row r="7" spans="2:7" x14ac:dyDescent="0.25">
      <c r="B7" s="32" t="s">
        <v>77</v>
      </c>
      <c r="C7" s="23" t="s">
        <v>43</v>
      </c>
      <c r="D7" s="51">
        <v>2439.98</v>
      </c>
      <c r="E7" s="23"/>
      <c r="F7" s="25" t="s">
        <v>41</v>
      </c>
    </row>
    <row r="8" spans="2:7" x14ac:dyDescent="0.25">
      <c r="B8" s="32" t="s">
        <v>77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77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77</v>
      </c>
      <c r="C10" s="23" t="s">
        <v>59</v>
      </c>
      <c r="D10" s="51">
        <v>2439.98</v>
      </c>
      <c r="E10" s="25"/>
      <c r="F10" s="25" t="s">
        <v>41</v>
      </c>
    </row>
    <row r="11" spans="2:7" x14ac:dyDescent="0.25">
      <c r="B11" s="32" t="s">
        <v>77</v>
      </c>
      <c r="C11" s="23" t="s">
        <v>58</v>
      </c>
      <c r="D11" s="51">
        <v>2439.98</v>
      </c>
      <c r="E11" s="25"/>
      <c r="F11" s="25" t="s">
        <v>41</v>
      </c>
    </row>
    <row r="12" spans="2:7" x14ac:dyDescent="0.25">
      <c r="B12" s="32" t="s">
        <v>77</v>
      </c>
      <c r="C12" s="23" t="s">
        <v>56</v>
      </c>
      <c r="D12" s="26">
        <v>4456.58</v>
      </c>
      <c r="E12" s="25"/>
      <c r="F12" s="25" t="s">
        <v>41</v>
      </c>
    </row>
    <row r="13" spans="2:7" x14ac:dyDescent="0.25">
      <c r="B13" s="32" t="s">
        <v>77</v>
      </c>
      <c r="C13" s="23" t="s">
        <v>48</v>
      </c>
      <c r="D13" s="51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agK/jPB7ky7c3Kmw/JsRl2z/Zjjgq5JUggHG/bymzyESZX8fuwLhptMRRfgvcKkXt/c/81AT+mvX42kpOIKuuw==" saltValue="2KZkQYGIr929S9/iYtXGEg==" spinCount="100000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77</v>
      </c>
      <c r="C6" s="47" t="s">
        <v>93</v>
      </c>
      <c r="D6" s="27">
        <v>667.42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667.42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LbN5XcwQ5ulG5V7VzH+xlyrzSyK1WFjMhY6H0938V3F22UZRMGDvBZ3k8yifZL7ChrsbqUf2clKID47HqMRPcw==" saltValue="QjOVptpjnvCZBstFFpTpK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2" t="s">
        <v>77</v>
      </c>
      <c r="C6" s="30" t="s">
        <v>92</v>
      </c>
      <c r="D6" s="27">
        <v>7504.39</v>
      </c>
      <c r="E6" s="22" t="s">
        <v>23</v>
      </c>
      <c r="F6" s="22" t="s">
        <v>41</v>
      </c>
    </row>
    <row r="7" spans="2:7" x14ac:dyDescent="0.25">
      <c r="B7" s="48"/>
      <c r="C7" s="34"/>
      <c r="D7" s="49"/>
      <c r="E7" s="50"/>
      <c r="F7" s="50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7504.39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EeXCNvGf9CTiW9FC2H/f8UWR49MqFZ2zSKPNKKdraS+jhzIcAzHmarz72+R/QUOH5QC1ZuhdQ9nIY1ZnzbGG5g==" saltValue="rMZ1n98B1KpGc0qf8R+BT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2" t="s">
        <v>81</v>
      </c>
      <c r="C6" s="54" t="s">
        <v>82</v>
      </c>
      <c r="D6" s="27">
        <v>128.32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128.32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eFxHuj/BRbi+T5SWXRCanuC6Qnf4IGLctlp3VjlWWzYAyqZznIGt+bL+0KR/M2kPVse0qXtqwrJ0COIytFdQHA==" saltValue="yeEQ8CuCrJRWtwFWwuzsk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52" t="s">
        <v>77</v>
      </c>
      <c r="C7" s="38" t="s">
        <v>85</v>
      </c>
      <c r="D7" s="27">
        <v>3200</v>
      </c>
      <c r="E7" s="22" t="s">
        <v>23</v>
      </c>
      <c r="F7" s="22" t="s">
        <v>41</v>
      </c>
    </row>
    <row r="8" spans="2:7" x14ac:dyDescent="0.25">
      <c r="B8" s="2"/>
      <c r="C8" s="24" t="s">
        <v>39</v>
      </c>
      <c r="D8" s="4">
        <f>SUM(D7:D7)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JjlIK4V1xkMc+H0JrN4XFZA2BDsIDDLpw/oJV6ZGgkpZK/kHNnyX6EaXsfEGbjEocJVGKEAP6uy/KzJAJr+Yjw==" saltValue="jzEXmF1j6vgpMKVm/xsifg==" spinCount="100000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6.75" customHeight="1" x14ac:dyDescent="0.25">
      <c r="B6" s="52" t="s">
        <v>79</v>
      </c>
      <c r="C6" s="30" t="s">
        <v>91</v>
      </c>
      <c r="D6" s="31">
        <v>658.9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658.9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Ym3/UBDdvRtQ959+ZrOjzENxaJ3fcZesh6b8YELlZShf0PRmQmmxP3WVpEYOrNS427Yqr8ugr6LHRcfpa53B5g==" saltValue="OQMgdq/TmesVo7AYkgo8G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2" t="s">
        <v>77</v>
      </c>
      <c r="C6" s="30" t="s">
        <v>86</v>
      </c>
      <c r="D6" s="31">
        <v>180.06</v>
      </c>
      <c r="E6" s="22"/>
      <c r="F6" s="25" t="s">
        <v>41</v>
      </c>
    </row>
    <row r="7" spans="2:7" x14ac:dyDescent="0.25">
      <c r="B7" s="52" t="s">
        <v>77</v>
      </c>
      <c r="C7" s="30" t="s">
        <v>87</v>
      </c>
      <c r="D7" s="31">
        <v>78.06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258.12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uirK79ST21xx0YertPMHzlTD5EEdoN/JzuvW+DZ+5tjVXB1Nv8fSFkRYrn9mdCa1JUhtfHNLOtpiOiRJvvl4lQ==" saltValue="kUevUYyDHAcBCU3KveKhdw==" spinCount="100000" sheet="1" objects="1" scenarios="1"/>
  <hyperlinks>
    <hyperlink ref="E7" location="Razão!A1" display="retorna"/>
    <hyperlink ref="F6:F7" r:id="rId1" display="docto."/>
    <hyperlink ref="F6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52" t="s">
        <v>88</v>
      </c>
      <c r="C6" s="30" t="s">
        <v>71</v>
      </c>
      <c r="D6" s="31">
        <v>835.21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835.21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/Tm3wwdfAWQnEVpO/SfXfxP9trcEOsak+Oaf4src0Q6nomi8DYgySj2uiitXLm2Ns1TwYeIh0w0SUsL6D1Pfzw==" saltValue="yrCu7+bp4T0TNKdYaDR0u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0" t="s">
        <v>83</v>
      </c>
      <c r="D6" s="31">
        <v>37.630000000000003</v>
      </c>
      <c r="E6" s="22"/>
      <c r="F6" s="25" t="s">
        <v>41</v>
      </c>
    </row>
    <row r="7" spans="2:7" x14ac:dyDescent="0.25">
      <c r="B7" s="32" t="s">
        <v>77</v>
      </c>
      <c r="C7" s="30" t="s">
        <v>83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229.63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Nc3koKgOncD02tS1MdSLcbKiDQpMu/unHaQ926Zl7YK+p6CHTLmAZjYvkbaeSaglBuiecdwLhibFtmF4YC7a7w==" saltValue="Q92B6RpKsjm3lp1OVDCuPg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0" t="s">
        <v>83</v>
      </c>
      <c r="D6" s="31">
        <v>2374.69</v>
      </c>
      <c r="E6" s="22"/>
      <c r="F6" s="25" t="s">
        <v>41</v>
      </c>
    </row>
    <row r="7" spans="2:7" x14ac:dyDescent="0.25">
      <c r="B7" s="32" t="s">
        <v>77</v>
      </c>
      <c r="C7" s="30" t="s">
        <v>83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vj7rnz+IJCcHM8tiVs/FAEIgabuRTOTB93SD9+kSeBKa/Z2RK9tP7XQKpj/LN8AMDLHIokpDtFFdmeHcFHvQqA==" saltValue="RmdiSLVmvWsW8mingeHwQw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94</v>
      </c>
      <c r="C6" s="30" t="s">
        <v>96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95</v>
      </c>
      <c r="C7" s="30" t="s">
        <v>73</v>
      </c>
      <c r="D7" s="31">
        <v>2.5</v>
      </c>
      <c r="E7" s="22"/>
      <c r="F7" s="25" t="s">
        <v>41</v>
      </c>
    </row>
    <row r="8" spans="2:7" x14ac:dyDescent="0.25">
      <c r="B8" s="32" t="s">
        <v>84</v>
      </c>
      <c r="C8" s="30" t="s">
        <v>97</v>
      </c>
      <c r="D8" s="31">
        <v>-0.4</v>
      </c>
      <c r="E8" s="22" t="s">
        <v>23</v>
      </c>
      <c r="F8" s="25" t="s">
        <v>41</v>
      </c>
    </row>
    <row r="9" spans="2:7" x14ac:dyDescent="0.25">
      <c r="B9" s="48"/>
      <c r="C9" s="34"/>
      <c r="D9" s="36"/>
      <c r="E9" s="37"/>
      <c r="F9" s="50"/>
    </row>
    <row r="10" spans="2:7" x14ac:dyDescent="0.25">
      <c r="B10" s="2"/>
      <c r="C10" s="24" t="s">
        <v>39</v>
      </c>
      <c r="D10" s="4">
        <f>SUM(D6:D8)</f>
        <v>34.6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VQMyCpW0qu0GKY1HafzB5H35pWudxGfLOW4+/wLnut3doV5oFhCojr5V64/zy5TKUfWGXw4GOSCU85c+0yJRjg==" saltValue="By1BcWxH+bH8BrN2WLTkJw==" spinCount="100000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99</v>
      </c>
      <c r="D6" s="31">
        <v>102.29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102.29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alaSrVlTbMF/2rTpIIQ178Q+X7o7MIky9azMXsX67lG4QmtjZswaSAW9RKyEhCDT6c4WHn4RH80/BQvj5+GFhQ==" saltValue="nJQSGjEhJouOHOSoKUjIH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100</v>
      </c>
      <c r="D6" s="31">
        <v>835.34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835.34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7wWfNtn3zHjISDLdzyaZUx9DBrKraRboZ2qfygWQkbBkAKdt33Vow8TmC3PPMesBmoRrrCMDDS9N7YxpgCD1g==" saltValue="t+wC7Bwg8xH3SlmRCUn/j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78</v>
      </c>
      <c r="D6" s="31">
        <v>3504.82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3504.82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Ov2Jhzgvkuihf8LACKbEID/BOIGl4BIPgRvomuYLF9M3KkpkCwDvk2m7arajh78h8UBrzMeWoHBCWTVnIIgK0A==" saltValue="4Q0MaiS3KJ60S6+zaHc28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01/12/2024 a 31/12/2024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78</v>
      </c>
      <c r="D6" s="31">
        <v>9777.75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9777.75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39q2BaAFObhAp/toQbcJc/ncwIknsgoF8qJZPmA/cj+8rNlwlWaNrVMEdq2tHbvzRgPlt98Vgj14WZgPX31OrA==" saltValue="hsViIbK54DQznJqSmsmkV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2025-01-20T16:17:24Z</dcterms:modified>
</cp:coreProperties>
</file>