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904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  <sheet name="24." sheetId="152" r:id="rId25"/>
    <sheet name="25." sheetId="153" r:id="rId26"/>
  </sheets>
  <definedNames>
    <definedName name="_xlnm.Print_Area" localSheetId="0">RAZÃO!$A$1:$G$46</definedName>
  </definedNames>
  <calcPr calcId="124519" iterateDelta="1E-4"/>
</workbook>
</file>

<file path=xl/calcChain.xml><?xml version="1.0" encoding="utf-8"?>
<calcChain xmlns="http://schemas.openxmlformats.org/spreadsheetml/2006/main">
  <c r="E45" i="1"/>
  <c r="D9" i="153"/>
  <c r="B4"/>
  <c r="D11" i="148"/>
  <c r="E44" i="1"/>
  <c r="D9" i="152"/>
  <c r="B4"/>
  <c r="D12" i="150"/>
  <c r="D10" i="151" l="1"/>
  <c r="E35" i="1" s="1"/>
  <c r="B4" i="151"/>
  <c r="E30" i="1"/>
  <c r="D10" i="24" l="1"/>
  <c r="E20" i="1"/>
  <c r="E18"/>
  <c r="E23"/>
  <c r="E22"/>
  <c r="E21"/>
  <c r="E19"/>
  <c r="E17"/>
  <c r="E16"/>
  <c r="E15"/>
  <c r="B4" i="2" l="1"/>
  <c r="E43" i="1" l="1"/>
  <c r="B4" i="150"/>
  <c r="E42" i="1"/>
  <c r="B4" i="148"/>
  <c r="B4" i="147" l="1"/>
  <c r="D8" i="146" l="1"/>
  <c r="E38" i="1" s="1"/>
  <c r="B4" i="146"/>
  <c r="B4" i="144"/>
  <c r="D12" i="141" l="1"/>
  <c r="E32" i="1" s="1"/>
  <c r="B4" i="141"/>
  <c r="D10" i="6" l="1"/>
  <c r="E14" i="1" l="1"/>
  <c r="E8"/>
  <c r="E7"/>
  <c r="D10" i="136"/>
  <c r="E31" i="1" s="1"/>
  <c r="B4" i="136"/>
  <c r="D9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11" i="103" l="1"/>
  <c r="E28" i="1" s="1"/>
  <c r="B4" i="103"/>
  <c r="E29" i="1" l="1"/>
  <c r="B4" i="102"/>
  <c r="D10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l="1"/>
  <c r="E46" s="1"/>
  <c r="D12" i="5" l="1"/>
  <c r="E10" i="1" s="1"/>
</calcChain>
</file>

<file path=xl/sharedStrings.xml><?xml version="1.0" encoding="utf-8"?>
<sst xmlns="http://schemas.openxmlformats.org/spreadsheetml/2006/main" count="435" uniqueCount="131">
  <si>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</si>
  <si>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</si>
  <si>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</si>
  <si>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</si>
  <si>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</si>
  <si>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</si>
  <si>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</si>
  <si>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</si>
  <si>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</si>
  <si>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</si>
  <si>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</si>
  <si>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</si>
  <si>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</si>
  <si>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</si>
  <si>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</si>
  <si>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</si>
  <si>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</si>
  <si>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</si>
  <si>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</si>
  <si>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</si>
  <si>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</si>
  <si>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</si>
  <si>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</si>
  <si>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</si>
  <si>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</si>
  <si>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</si>
  <si>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</si>
  <si>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</si>
  <si>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</si>
  <si>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</si>
  <si>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</si>
  <si>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</si>
  <si>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</si>
  <si>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</si>
  <si>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</si>
  <si>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</si>
  <si>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</si>
  <si>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</si>
  <si>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</si>
  <si>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</si>
  <si>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</si>
  <si>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</si>
  <si>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</si>
  <si>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</si>
  <si>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</si>
  <si>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</si>
  <si>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</si>
  <si>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</si>
  <si>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</si>
  <si>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</si>
  <si>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</si>
  <si>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</si>
  <si>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</si>
  <si>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</si>
  <si>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</si>
  <si>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</si>
  <si>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</si>
  <si>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</si>
  <si>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</si>
  <si>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</si>
  <si>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</si>
  <si>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</si>
  <si>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</si>
  <si>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</si>
  <si>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</si>
  <si>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</si>
  <si>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</si>
  <si>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</si>
  <si>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Despesas /Manutenção /Material de Escritório</t>
  </si>
  <si>
    <t>23.</t>
  </si>
  <si>
    <t>Publicações</t>
  </si>
  <si>
    <t xml:space="preserve">Total </t>
  </si>
  <si>
    <t>Balancete de Despesas / Resumo de Competência</t>
  </si>
  <si>
    <t>Despesas de Cartório e Estacionamento</t>
  </si>
  <si>
    <t>24.</t>
  </si>
  <si>
    <t>Debêntures</t>
  </si>
  <si>
    <t>25.</t>
  </si>
  <si>
    <t>Despesas Legais e Judiciais</t>
  </si>
  <si>
    <t xml:space="preserve">801-PAGTO REF. TAXA DA JUNTA COMERCIAL REFERENTE ATA </t>
  </si>
  <si>
    <t>848-PAGTO REF.DARE-SP REF. PROCESSO ALTERAÇÃO JUNTA</t>
  </si>
  <si>
    <t>Período : 01/12/2025 a 31/12/2025</t>
  </si>
  <si>
    <t>31/12/2025</t>
  </si>
  <si>
    <t>933- VR. A SER PAGO REF. 12/2025 (COFINS)</t>
  </si>
  <si>
    <t>934 - VR. A SER PAGO REF. 12/2025 (PIS)</t>
  </si>
  <si>
    <t>961 - Depreciação do período : 12/2025</t>
  </si>
  <si>
    <t>962 - Depreciação do período : 12/2025</t>
  </si>
  <si>
    <t>963 - Depreciação do período : 12/2025</t>
  </si>
  <si>
    <t>959 - Depreciação do período : 12/2025</t>
  </si>
  <si>
    <t>960 - Depreciação do período : 12/2025</t>
  </si>
  <si>
    <t>Despesas Gerais</t>
  </si>
  <si>
    <t>18/12/2025</t>
  </si>
  <si>
    <t>912 -PAGTO REF.NFC-E Nº1271 MONTE VERDE RESTAURANTE(CONFRA DOS DIRETORES E CONSELHEIROS</t>
  </si>
  <si>
    <t>11/12/2025</t>
  </si>
  <si>
    <t>911- PAGTO REF.RECONHECIMENTO DE FIRMAS TERCEIRO TABELIÃO DE NOTAS E PROTESTO.</t>
  </si>
  <si>
    <t>01/12/2025</t>
  </si>
  <si>
    <t>892 -PAGTO REF. FATURA 2006187955 VIVO EMPRESAS</t>
  </si>
  <si>
    <t>12/12/2025</t>
  </si>
  <si>
    <t>940 -NF.SERVIÇOS 7721 TECHS INTERNET COORPORATIVA LTDA</t>
  </si>
  <si>
    <t>30/12/2025</t>
  </si>
  <si>
    <r>
      <t>941- NF. SERVIÇO</t>
    </r>
    <r>
      <rPr>
        <sz val="11"/>
        <rFont val="Calibri"/>
        <family val="2"/>
        <scheme val="minor"/>
      </rPr>
      <t xml:space="preserve">S 66 </t>
    </r>
    <r>
      <rPr>
        <sz val="11"/>
        <color theme="1"/>
        <rFont val="Calibri"/>
        <family val="2"/>
        <scheme val="minor"/>
      </rPr>
      <t>- INDIAMARA MOURA SIQUEIRA</t>
    </r>
  </si>
  <si>
    <t>909-NF.SERVIÇOS 2534703 UNIMED DE ARARAQUARA COOP TRABALHO MÉDICO</t>
  </si>
  <si>
    <t>16/12/2025</t>
  </si>
  <si>
    <t>942 - NF. SERVIÇOS 2527 - INOVACONT ASSESSORIA CONTABIL LTDA</t>
  </si>
  <si>
    <t>04/12/2025</t>
  </si>
  <si>
    <t xml:space="preserve">939-CONF. NF. Nº108554 CENTER PRINT CARTUCHOS E TONNERS LTDA </t>
  </si>
  <si>
    <t>10/12/2025</t>
  </si>
  <si>
    <t>896- CONF.NF.Nº 33275 BLANCO PIAO COM.PARAFUSOS</t>
  </si>
  <si>
    <t>932 -APROPRIAÇÃO PARCELA 11/12</t>
  </si>
  <si>
    <t xml:space="preserve"> 878 - VR. A SER PAGO REF. FERNANDA CILIA MARAFÃO BRUNETTI</t>
  </si>
  <si>
    <t>867- Honorarios Diretoria Carlos Eduardo Delbon</t>
  </si>
  <si>
    <t>868- Honorarios Diretoria Gabriela da Vinha De Lorenzo Souza</t>
  </si>
  <si>
    <t>870- Honorarios Diretoria Leonora Arnoldi Martins Ferreira</t>
  </si>
  <si>
    <t>869 - Honorários Conselho Fiscal Leandro Guidolim</t>
  </si>
  <si>
    <t>871- Honorários Conselho Fiscal Paula C. Cardoso Benedicto</t>
  </si>
  <si>
    <t>872- Honorários Conselho Fiscal Pedro Evangelista Monteiro</t>
  </si>
  <si>
    <t>873- Honorários Conselho Fiscal Roberto Pereira</t>
  </si>
  <si>
    <t>874- Honorários Diretoria Vanessa Kein Botelho</t>
  </si>
  <si>
    <t>875- Honorários Conselho Fiscal Victor Tadeu de Oliveira</t>
  </si>
  <si>
    <t>877- VR. A SER PAGO REF. 12/2025 INSS S/REMUNERAÇÃO AUTONOMOS</t>
  </si>
  <si>
    <t>876 - VR. A SER PAGO REF. 12/2025 REF. REMUNERAÇÃO DOS DIRETORES</t>
  </si>
  <si>
    <t>01/12</t>
  </si>
  <si>
    <t>915 - PAGTO REF. TARIFA DE MANUTENÇÃO CONTA ATIVA</t>
  </si>
  <si>
    <t>15/12</t>
  </si>
  <si>
    <t>918- PAGTO REF. TARIFA COBRANÇA</t>
  </si>
  <si>
    <t>916-PAGTO REF. TARIFA EMISSÃO  TED INTERNET</t>
  </si>
  <si>
    <t xml:space="preserve">944-IRRF S/ APLICAÇÕES FINANCEIRAS </t>
  </si>
  <si>
    <t>946-IRRF S/ APLICAÇÕES FINANCEIRAS</t>
  </si>
  <si>
    <t>935-VR A SER PAGO REF.12/2025</t>
  </si>
  <si>
    <t>936-VR A SER PAGO REF.12/2025</t>
  </si>
  <si>
    <t>937- VR. A SER PAGO REF.12/2025 ADICIONAL DE IRPJ</t>
  </si>
  <si>
    <t>908- PAGTO MULTA/JURO REF. NOTA FISCAL Nº 2534703 UNIMED DE ARARAQUARA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</si>
</sst>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#,###,###,###,###,##0.00;\-#,###,###,###,###,##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2" fillId="0" borderId="0" xfId="1" applyBorder="1" applyAlignment="1">
      <alignment vertical="center"/>
    </xf>
    <xf numFmtId="4" fontId="2" fillId="0" borderId="0" xfId="1" quotePrefix="1" applyNumberFormat="1" applyFill="1"/>
  </cellXfs>
  <cellStyles count="3">
    <cellStyle name="Hyperlink" xfId="1" builtinId="8"/>
    <cellStyle name="Normal" xfId="0" builtinId="0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1225-933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1225-934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1225-878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1225-908.pdf" TargetMode="External"/><Relationship Id="rId2" Type="http://schemas.openxmlformats.org/officeDocument/2006/relationships/hyperlink" Target="https://transparencia.moradaturismoeventos.com.br/Arquivos/Transparencias/2/2/2025/PDF/1225-909.pdf" TargetMode="External"/><Relationship Id="rId1" Type="http://schemas.openxmlformats.org/officeDocument/2006/relationships/hyperlink" Target="https://transparencia.moradaturismoeventos.com.br/Arquivos/Transparencias/2/2/2025/PDF/1225-941.pdf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1225-875.pdf" TargetMode="External"/><Relationship Id="rId3" Type="http://schemas.openxmlformats.org/officeDocument/2006/relationships/hyperlink" Target="https://transparencia.moradaturismoeventos.com.br/Arquivos/Transparencias/2/2/2025/PDF/1225-874.pdf" TargetMode="External"/><Relationship Id="rId7" Type="http://schemas.openxmlformats.org/officeDocument/2006/relationships/hyperlink" Target="https://transparencia.moradaturismoeventos.com.br/Arquivos/Transparencias/2/2/2025/PDF/1225-873.pdf" TargetMode="External"/><Relationship Id="rId2" Type="http://schemas.openxmlformats.org/officeDocument/2006/relationships/hyperlink" Target="https://transparencia.moradaturismoeventos.com.br/Arquivos/Transparencias/2/2/2025/PDF/1225-870.pdf" TargetMode="External"/><Relationship Id="rId1" Type="http://schemas.openxmlformats.org/officeDocument/2006/relationships/hyperlink" Target="https://transparencia.moradaturismoeventos.com.br/Arquivos/Transparencias/2/2/2025/PDF/1225-868.pdf" TargetMode="External"/><Relationship Id="rId6" Type="http://schemas.openxmlformats.org/officeDocument/2006/relationships/hyperlink" Target="https://transparencia.moradaturismoeventos.com.br/Arquivos/Transparencias/2/2/2025/PDF/1225-872.pdf" TargetMode="External"/><Relationship Id="rId5" Type="http://schemas.openxmlformats.org/officeDocument/2006/relationships/hyperlink" Target="https://transparencia.moradaturismoeventos.com.br/Arquivos/Transparencias/2/2/2025/PDF/1225-871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transparencia.moradaturismoeventos.com.br/Arquivos/Transparencias/2/2/2025/PDF/1225-869.pdf" TargetMode="External"/><Relationship Id="rId9" Type="http://schemas.openxmlformats.org/officeDocument/2006/relationships/hyperlink" Target="https://transparencia.moradaturismoeventos.com.br/Arquivos/Transparencias/2/2/2025/PDF/1225-86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1225-877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1225-876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s://transparencia.moradaturismoeventos.com.br/Arquivos/Transparencias/2/2/2025/PDF/1225-940.pdf" TargetMode="External"/><Relationship Id="rId1" Type="http://schemas.openxmlformats.org/officeDocument/2006/relationships/hyperlink" Target="https://transparencia.moradaturismoeventos.com.br/Arquivos/Transparencias/2/2/2025/PDF/1225-892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1225-942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s://transparencia.moradaturismoeventos.com.br/Arquivos/Transparencias/2/2/2025/PDF/1225-896.pdf" TargetMode="External"/><Relationship Id="rId1" Type="http://schemas.openxmlformats.org/officeDocument/2006/relationships/hyperlink" Target="https://transparencia.moradaturismoeventos.com.br/Arquivos/Transparencias/2/2/2025/PDF/1225-939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1225-932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transparencia.moradaturismoeventos.com.br/Arquivos/Transparencias/2/2/2025/PDF/1225-912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1225-963.pdf" TargetMode="External"/><Relationship Id="rId2" Type="http://schemas.openxmlformats.org/officeDocument/2006/relationships/hyperlink" Target="https://transparencia.moradaturismoeventos.com.br/Arquivos/Transparencias/2/2/2025/PDF/1225-961.pdf" TargetMode="External"/><Relationship Id="rId1" Type="http://schemas.openxmlformats.org/officeDocument/2006/relationships/hyperlink" Target="https://transparencia.moradaturismoeventos.com.br/Arquivos/Transparencias/2/2/2025/PDF/1225-962.pdf" TargetMode="Externa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1225-960.pdf" TargetMode="External"/><Relationship Id="rId1" Type="http://schemas.openxmlformats.org/officeDocument/2006/relationships/hyperlink" Target="https://transparencia.moradaturismoeventos.com.br/Arquivos/Transparencias/2/2/2025/PDF/1225-959.pdf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1225-916.pdf" TargetMode="External"/><Relationship Id="rId2" Type="http://schemas.openxmlformats.org/officeDocument/2006/relationships/hyperlink" Target="https://transparencia.moradaturismoeventos.com.br/Arquivos/Transparencias/2/2/2025/PDF/1225-918.pdf" TargetMode="External"/><Relationship Id="rId1" Type="http://schemas.openxmlformats.org/officeDocument/2006/relationships/hyperlink" Target="https://transparencia.moradaturismoeventos.com.br/Arquivos/Transparencias/2/2/2025/PDF/1225-915.pdf" TargetMode="External"/><Relationship Id="rId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transparencia.moradaturismoeventos.com.br/Arquivos/Transparencias/2/2/2025/PDF/1225-946.pdf" TargetMode="External"/><Relationship Id="rId1" Type="http://schemas.openxmlformats.org/officeDocument/2006/relationships/hyperlink" Target="https://transparencia.moradaturismoeventos.com.br/Arquivos/Transparencias/2/2/2025/PDF/1225-944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1225-935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transparencia.moradaturismoeventos.com.br/Arquivos/Transparencias/2/2/2025/PDF/1225-937.pdf" TargetMode="External"/><Relationship Id="rId1" Type="http://schemas.openxmlformats.org/officeDocument/2006/relationships/hyperlink" Target="https://transparencia.moradaturismoeventos.com.br/Arquivos/Transparencias/2/2/2025/PDF/1225-936.pdf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1225-9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G62"/>
  <sheetViews>
    <sheetView showGridLines="0" tabSelected="1" zoomScale="130" zoomScaleNormal="130" workbookViewId="0">
      <pane ySplit="5" topLeftCell="A6" activePane="bottomLeft" state="frozen"/>
      <selection activeCell="C38" sqref="C38"/>
      <selection pane="bottomLeft"/>
    </sheetView>
  </sheetViews>
  <sheetFormatPr defaultRowHeight="1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6"/>
      <c r="G2" s="7"/>
    </row>
    <row r="3" spans="2:7">
      <c r="B3" s="8" t="s">
        <v>72</v>
      </c>
      <c r="C3" s="9"/>
      <c r="D3" s="9"/>
      <c r="E3" s="9"/>
      <c r="F3" s="9"/>
      <c r="G3" s="10"/>
    </row>
    <row r="4" spans="2:7" ht="15.75" thickBot="1">
      <c r="B4" s="16" t="s">
        <v>80</v>
      </c>
      <c r="C4" s="17"/>
      <c r="D4" s="17"/>
      <c r="E4" s="11"/>
      <c r="F4" s="11"/>
      <c r="G4" s="12"/>
    </row>
    <row r="5" spans="2:7" ht="15.75" thickBot="1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>
      <c r="B6" s="1" t="s">
        <v>4</v>
      </c>
      <c r="C6" s="1"/>
      <c r="E6" s="15"/>
      <c r="F6" s="15"/>
      <c r="G6" s="15"/>
    </row>
    <row r="7" spans="2:7">
      <c r="C7" s="1" t="s">
        <v>22</v>
      </c>
      <c r="D7" t="s">
        <v>2</v>
      </c>
      <c r="E7" s="91">
        <f>'1.'!D6</f>
        <v>2807.29</v>
      </c>
      <c r="F7" s="18" t="s">
        <v>19</v>
      </c>
    </row>
    <row r="8" spans="2:7">
      <c r="C8" s="1" t="s">
        <v>23</v>
      </c>
      <c r="D8" t="s">
        <v>3</v>
      </c>
      <c r="E8" s="91">
        <f>'2.'!D6</f>
        <v>608.25</v>
      </c>
      <c r="F8" s="18" t="s">
        <v>19</v>
      </c>
    </row>
    <row r="9" spans="2:7">
      <c r="B9" s="1" t="s">
        <v>9</v>
      </c>
      <c r="C9" s="1"/>
      <c r="E9" s="91"/>
      <c r="F9" s="4"/>
    </row>
    <row r="10" spans="2:7">
      <c r="C10" s="1" t="s">
        <v>24</v>
      </c>
      <c r="D10" t="s">
        <v>10</v>
      </c>
      <c r="E10" s="91">
        <f>'3.'!D12</f>
        <v>2000</v>
      </c>
      <c r="F10" s="18" t="s">
        <v>19</v>
      </c>
    </row>
    <row r="11" spans="2:7">
      <c r="C11" s="1" t="s">
        <v>25</v>
      </c>
      <c r="D11" t="s">
        <v>11</v>
      </c>
      <c r="E11" s="91">
        <f>'4.'!D10</f>
        <v>0</v>
      </c>
      <c r="F11" s="18" t="s">
        <v>19</v>
      </c>
    </row>
    <row r="12" spans="2:7">
      <c r="C12" s="1" t="s">
        <v>26</v>
      </c>
      <c r="D12" t="s">
        <v>50</v>
      </c>
      <c r="E12" s="91">
        <f>'5.'!D10</f>
        <v>3064.7</v>
      </c>
      <c r="F12" s="18" t="s">
        <v>19</v>
      </c>
    </row>
    <row r="13" spans="2:7">
      <c r="B13" s="1" t="s">
        <v>12</v>
      </c>
      <c r="C13" s="1"/>
      <c r="E13" s="91"/>
      <c r="F13" s="4"/>
    </row>
    <row r="14" spans="2:7">
      <c r="C14" s="1" t="s">
        <v>27</v>
      </c>
      <c r="D14" t="s">
        <v>13</v>
      </c>
      <c r="E14" s="91">
        <f>'6.'!D6</f>
        <v>4723.53</v>
      </c>
      <c r="F14" s="18" t="s">
        <v>19</v>
      </c>
    </row>
    <row r="15" spans="2:7">
      <c r="C15" s="1" t="s">
        <v>27</v>
      </c>
      <c r="D15" t="s">
        <v>58</v>
      </c>
      <c r="E15" s="91">
        <f>'6.'!D7</f>
        <v>0</v>
      </c>
      <c r="F15" s="18" t="s">
        <v>19</v>
      </c>
    </row>
    <row r="16" spans="2:7">
      <c r="C16" s="1" t="s">
        <v>27</v>
      </c>
      <c r="D16" s="9" t="s">
        <v>57</v>
      </c>
      <c r="E16" s="91">
        <f>'6.'!D8</f>
        <v>7511.59</v>
      </c>
      <c r="F16" s="18" t="s">
        <v>19</v>
      </c>
    </row>
    <row r="17" spans="2:6">
      <c r="C17" s="1" t="s">
        <v>27</v>
      </c>
      <c r="D17" s="85" t="s">
        <v>62</v>
      </c>
      <c r="E17" s="91">
        <f>'6.'!D11</f>
        <v>2586.13</v>
      </c>
      <c r="F17" s="18" t="s">
        <v>19</v>
      </c>
    </row>
    <row r="18" spans="2:6">
      <c r="C18" s="1" t="s">
        <v>27</v>
      </c>
      <c r="D18" s="9" t="s">
        <v>56</v>
      </c>
      <c r="E18" s="91">
        <f>'6.'!D9</f>
        <v>14603.97</v>
      </c>
      <c r="F18" s="18" t="s">
        <v>19</v>
      </c>
    </row>
    <row r="19" spans="2:6">
      <c r="C19" s="1" t="s">
        <v>27</v>
      </c>
      <c r="D19" s="85" t="s">
        <v>63</v>
      </c>
      <c r="E19" s="91">
        <f>'6.'!D12</f>
        <v>2586.13</v>
      </c>
      <c r="F19" s="18" t="s">
        <v>19</v>
      </c>
    </row>
    <row r="20" spans="2:6">
      <c r="C20" s="1" t="s">
        <v>27</v>
      </c>
      <c r="D20" s="85" t="s">
        <v>64</v>
      </c>
      <c r="E20" s="92">
        <f>'6.'!D13</f>
        <v>2586.13</v>
      </c>
      <c r="F20" s="18" t="s">
        <v>19</v>
      </c>
    </row>
    <row r="21" spans="2:6">
      <c r="C21" s="1" t="s">
        <v>27</v>
      </c>
      <c r="D21" s="85" t="s">
        <v>65</v>
      </c>
      <c r="E21" s="91">
        <f>'6.'!D14</f>
        <v>2586.13</v>
      </c>
      <c r="F21" s="18" t="s">
        <v>19</v>
      </c>
    </row>
    <row r="22" spans="2:6">
      <c r="C22" s="1" t="s">
        <v>27</v>
      </c>
      <c r="D22" s="85" t="s">
        <v>66</v>
      </c>
      <c r="E22" s="91">
        <f>'6.'!D10</f>
        <v>4723.53</v>
      </c>
      <c r="F22" s="18" t="s">
        <v>19</v>
      </c>
    </row>
    <row r="23" spans="2:6">
      <c r="C23" s="1" t="s">
        <v>27</v>
      </c>
      <c r="D23" s="85" t="s">
        <v>67</v>
      </c>
      <c r="E23" s="92">
        <f>'6.'!D15</f>
        <v>2586.13</v>
      </c>
      <c r="F23" s="18" t="s">
        <v>19</v>
      </c>
    </row>
    <row r="24" spans="2:6">
      <c r="B24" s="1" t="s">
        <v>14</v>
      </c>
      <c r="C24" s="1"/>
      <c r="E24" s="91"/>
      <c r="F24" s="4"/>
    </row>
    <row r="25" spans="2:6">
      <c r="C25" s="1" t="s">
        <v>28</v>
      </c>
      <c r="D25" t="s">
        <v>16</v>
      </c>
      <c r="E25" s="91">
        <f>'7.'!D8</f>
        <v>400</v>
      </c>
      <c r="F25" s="18" t="s">
        <v>19</v>
      </c>
    </row>
    <row r="26" spans="2:6">
      <c r="C26" s="1" t="s">
        <v>29</v>
      </c>
      <c r="D26" t="s">
        <v>15</v>
      </c>
      <c r="E26" s="92">
        <f>'8.'!D9</f>
        <v>8898.65</v>
      </c>
      <c r="F26" s="18" t="s">
        <v>19</v>
      </c>
    </row>
    <row r="27" spans="2:6">
      <c r="B27" s="1" t="s">
        <v>17</v>
      </c>
      <c r="C27" s="1"/>
      <c r="E27" s="91"/>
      <c r="F27" s="4"/>
    </row>
    <row r="28" spans="2:6">
      <c r="B28" s="1"/>
      <c r="C28" s="1" t="s">
        <v>30</v>
      </c>
      <c r="D28" t="s">
        <v>48</v>
      </c>
      <c r="E28" s="91">
        <f>'9.'!D11</f>
        <v>348</v>
      </c>
      <c r="F28" s="43" t="s">
        <v>19</v>
      </c>
    </row>
    <row r="29" spans="2:6">
      <c r="B29" s="1"/>
      <c r="C29" s="1" t="s">
        <v>31</v>
      </c>
      <c r="D29" t="s">
        <v>49</v>
      </c>
      <c r="E29" s="91">
        <f>'10.'!D10</f>
        <v>3200</v>
      </c>
      <c r="F29" s="43" t="s">
        <v>19</v>
      </c>
    </row>
    <row r="30" spans="2:6">
      <c r="C30" s="1" t="s">
        <v>32</v>
      </c>
      <c r="D30" t="s">
        <v>68</v>
      </c>
      <c r="E30" s="91">
        <f>'11.'!D8</f>
        <v>198.8</v>
      </c>
      <c r="F30" s="43" t="s">
        <v>19</v>
      </c>
    </row>
    <row r="31" spans="2:6">
      <c r="C31" s="1" t="s">
        <v>33</v>
      </c>
      <c r="D31" t="s">
        <v>53</v>
      </c>
      <c r="E31" s="91">
        <f>'12.'!D10</f>
        <v>164.91</v>
      </c>
      <c r="F31" s="43" t="s">
        <v>19</v>
      </c>
    </row>
    <row r="32" spans="2:6">
      <c r="C32" s="1" t="s">
        <v>34</v>
      </c>
      <c r="D32" t="s">
        <v>89</v>
      </c>
      <c r="E32" s="91">
        <f>'13.'!D12</f>
        <v>1619.2</v>
      </c>
      <c r="F32" s="43" t="s">
        <v>19</v>
      </c>
    </row>
    <row r="33" spans="2:6">
      <c r="C33" s="1" t="s">
        <v>35</v>
      </c>
      <c r="D33" t="s">
        <v>40</v>
      </c>
      <c r="E33" s="91">
        <f>'14.'!D10</f>
        <v>252.18</v>
      </c>
      <c r="F33" s="18" t="s">
        <v>19</v>
      </c>
    </row>
    <row r="34" spans="2:6">
      <c r="C34" s="1" t="s">
        <v>42</v>
      </c>
      <c r="D34" t="s">
        <v>41</v>
      </c>
      <c r="E34" s="91">
        <f>'15.'!D9</f>
        <v>2743.64</v>
      </c>
      <c r="F34" s="18" t="s">
        <v>19</v>
      </c>
    </row>
    <row r="35" spans="2:6">
      <c r="C35" s="1" t="s">
        <v>43</v>
      </c>
      <c r="D35" t="s">
        <v>70</v>
      </c>
      <c r="E35" s="91">
        <f>'16.'!D10</f>
        <v>0</v>
      </c>
      <c r="F35" s="18" t="s">
        <v>19</v>
      </c>
    </row>
    <row r="36" spans="2:6">
      <c r="B36" s="1" t="s">
        <v>39</v>
      </c>
      <c r="C36" s="1"/>
      <c r="E36" s="91"/>
      <c r="F36" s="4"/>
    </row>
    <row r="37" spans="2:6">
      <c r="C37" s="1" t="s">
        <v>44</v>
      </c>
      <c r="D37" t="s">
        <v>18</v>
      </c>
      <c r="E37" s="91">
        <f>'17.'!D10</f>
        <v>42.5</v>
      </c>
      <c r="F37" s="18" t="s">
        <v>19</v>
      </c>
    </row>
    <row r="38" spans="2:6">
      <c r="C38" s="1" t="s">
        <v>45</v>
      </c>
      <c r="D38" s="66" t="s">
        <v>55</v>
      </c>
      <c r="E38" s="91">
        <f>'18.'!D8</f>
        <v>0</v>
      </c>
      <c r="F38" s="18" t="s">
        <v>19</v>
      </c>
    </row>
    <row r="39" spans="2:6">
      <c r="C39" s="1" t="s">
        <v>51</v>
      </c>
      <c r="D39" t="s">
        <v>54</v>
      </c>
      <c r="E39" s="91">
        <v>770.32</v>
      </c>
      <c r="F39" s="18" t="s">
        <v>19</v>
      </c>
    </row>
    <row r="40" spans="2:6">
      <c r="C40" s="1" t="s">
        <v>52</v>
      </c>
      <c r="D40" t="s">
        <v>46</v>
      </c>
      <c r="E40" s="91">
        <f>'20.'!D8</f>
        <v>2695.01</v>
      </c>
      <c r="F40" s="18" t="s">
        <v>19</v>
      </c>
    </row>
    <row r="41" spans="2:6">
      <c r="C41" s="1" t="s">
        <v>59</v>
      </c>
      <c r="D41" t="s">
        <v>47</v>
      </c>
      <c r="E41" s="91">
        <f>'21.'!D9</f>
        <v>7566.67</v>
      </c>
      <c r="F41" s="18" t="s">
        <v>19</v>
      </c>
    </row>
    <row r="42" spans="2:6">
      <c r="C42" s="1" t="s">
        <v>60</v>
      </c>
      <c r="D42" t="s">
        <v>61</v>
      </c>
      <c r="E42" s="91">
        <f>'22.'!D11</f>
        <v>0</v>
      </c>
      <c r="F42" s="18" t="s">
        <v>19</v>
      </c>
    </row>
    <row r="43" spans="2:6">
      <c r="C43" s="1" t="s">
        <v>69</v>
      </c>
      <c r="D43" t="s">
        <v>73</v>
      </c>
      <c r="E43" s="91">
        <f>'23.'!D12</f>
        <v>285.77999999999997</v>
      </c>
      <c r="F43" s="18" t="s">
        <v>19</v>
      </c>
    </row>
    <row r="44" spans="2:6">
      <c r="C44" s="1" t="s">
        <v>74</v>
      </c>
      <c r="D44" t="s">
        <v>75</v>
      </c>
      <c r="E44" s="91">
        <f>'24.'!D6</f>
        <v>0</v>
      </c>
      <c r="F44" s="18" t="s">
        <v>19</v>
      </c>
    </row>
    <row r="45" spans="2:6">
      <c r="C45" s="1" t="s">
        <v>76</v>
      </c>
      <c r="D45" t="s">
        <v>77</v>
      </c>
      <c r="E45" s="106">
        <f>'25.'!D9</f>
        <v>0</v>
      </c>
      <c r="F45" s="18" t="s">
        <v>19</v>
      </c>
    </row>
    <row r="46" spans="2:6">
      <c r="D46" s="28" t="s">
        <v>37</v>
      </c>
      <c r="E46" s="27">
        <f>SUM(E7:E45)</f>
        <v>82159.169999999984</v>
      </c>
      <c r="F46" s="4"/>
    </row>
    <row r="47" spans="2:6">
      <c r="E47" s="4"/>
      <c r="F47" s="4"/>
    </row>
    <row r="48" spans="2:6">
      <c r="D48" s="44"/>
      <c r="E48" s="4"/>
      <c r="F48" s="4"/>
    </row>
    <row r="49" spans="5:6">
      <c r="E49" s="4"/>
      <c r="F49" s="4"/>
    </row>
    <row r="50" spans="5:6">
      <c r="E50" s="4"/>
      <c r="F50" s="4"/>
    </row>
    <row r="51" spans="5:6">
      <c r="E51" s="4"/>
      <c r="F51" s="4"/>
    </row>
    <row r="52" spans="5:6">
      <c r="E52" s="4"/>
      <c r="F52" s="4"/>
    </row>
    <row r="53" spans="5:6">
      <c r="E53" s="4"/>
      <c r="F53" s="4"/>
    </row>
    <row r="54" spans="5:6">
      <c r="E54" s="4"/>
      <c r="F54" s="4"/>
    </row>
    <row r="55" spans="5:6">
      <c r="E55" s="4"/>
      <c r="F55" s="4"/>
    </row>
    <row r="56" spans="5:6">
      <c r="E56" s="4"/>
      <c r="F56" s="4"/>
    </row>
    <row r="57" spans="5:6">
      <c r="E57" s="4"/>
      <c r="F57" s="4"/>
    </row>
    <row r="58" spans="5:6">
      <c r="E58" s="4"/>
      <c r="F58" s="4"/>
    </row>
    <row r="59" spans="5:6">
      <c r="E59" s="4"/>
      <c r="F59" s="4"/>
    </row>
    <row r="60" spans="5:6">
      <c r="E60" s="4"/>
      <c r="F60" s="4"/>
    </row>
    <row r="61" spans="5:6">
      <c r="E61" s="4"/>
      <c r="F61" s="4"/>
    </row>
    <row r="62" spans="5:6">
      <c r="E62" s="4"/>
      <c r="F62" s="4"/>
    </row>
  </sheetData>
  <sheetProtection password="CAA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  <hyperlink ref="F44" location="'24.'!A1" display="abertura"/>
    <hyperlink ref="F45" location="'25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72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81</v>
      </c>
      <c r="C6" s="31" t="s">
        <v>82</v>
      </c>
      <c r="D6" s="32">
        <v>2807.29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72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81</v>
      </c>
      <c r="C6" s="31" t="s">
        <v>83</v>
      </c>
      <c r="D6" s="32">
        <v>608.25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4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s="39" customFormat="1" ht="30">
      <c r="B6" s="49" t="s">
        <v>81</v>
      </c>
      <c r="C6" s="38" t="s">
        <v>108</v>
      </c>
      <c r="D6" s="26">
        <v>2000</v>
      </c>
      <c r="E6" s="22" t="s">
        <v>20</v>
      </c>
      <c r="F6" s="68" t="s">
        <v>38</v>
      </c>
    </row>
    <row r="7" spans="2:7" s="39" customFormat="1">
      <c r="B7" s="49"/>
      <c r="C7" s="38"/>
      <c r="D7" s="26"/>
      <c r="E7" s="22" t="s">
        <v>20</v>
      </c>
      <c r="F7" t="s">
        <v>38</v>
      </c>
    </row>
    <row r="8" spans="2:7" s="39" customFormat="1">
      <c r="B8" s="49"/>
      <c r="C8" s="38"/>
      <c r="D8" s="26"/>
      <c r="E8" s="22" t="s">
        <v>20</v>
      </c>
      <c r="F8" t="s">
        <v>38</v>
      </c>
    </row>
    <row r="9" spans="2:7" s="39" customFormat="1">
      <c r="B9" s="101"/>
      <c r="C9" s="104"/>
      <c r="D9" s="103"/>
      <c r="E9" s="22" t="s">
        <v>20</v>
      </c>
      <c r="F9" t="s">
        <v>38</v>
      </c>
    </row>
    <row r="10" spans="2:7" s="39" customFormat="1">
      <c r="B10" s="101"/>
      <c r="C10" s="104"/>
      <c r="D10" s="103"/>
      <c r="E10" s="36"/>
      <c r="F10" s="105"/>
    </row>
    <row r="11" spans="2:7">
      <c r="B11" s="2"/>
      <c r="D11" s="4"/>
    </row>
    <row r="12" spans="2:7">
      <c r="B12" s="2"/>
      <c r="C12" s="24" t="s">
        <v>36</v>
      </c>
      <c r="D12" s="4">
        <f>SUM(D6:D11)</f>
        <v>2000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AAD" sheet="1" objects="1" scenarios="1"/>
  <hyperlinks>
    <hyperlink ref="E6" location="Razão!A1" display="retorna"/>
    <hyperlink ref="F6" r:id="rId1"/>
    <hyperlink ref="E7" location="Razão!A1" display="retorna"/>
    <hyperlink ref="E8" location="Razão!A1" display="retorna"/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39" customFormat="1">
      <c r="B6" s="49"/>
      <c r="C6" s="99"/>
      <c r="D6" s="30"/>
      <c r="E6" s="22"/>
      <c r="F6" t="s">
        <v>38</v>
      </c>
    </row>
    <row r="7" spans="2:7" s="39" customFormat="1">
      <c r="B7" s="49"/>
      <c r="C7" s="99"/>
      <c r="D7" s="30"/>
      <c r="E7" s="22"/>
      <c r="F7" t="s">
        <v>38</v>
      </c>
    </row>
    <row r="8" spans="2:7" s="39" customFormat="1">
      <c r="B8" s="49"/>
      <c r="C8" s="50"/>
      <c r="D8" s="30"/>
      <c r="E8" s="52" t="s">
        <v>20</v>
      </c>
      <c r="F8" s="53"/>
    </row>
    <row r="9" spans="2:7" s="39" customFormat="1">
      <c r="B9" s="40"/>
      <c r="D9" s="41"/>
    </row>
    <row r="10" spans="2:7" s="39" customFormat="1">
      <c r="B10" s="40"/>
      <c r="C10" s="42" t="s">
        <v>36</v>
      </c>
      <c r="D10" s="41">
        <f>SUM(D6:D9)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73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98</v>
      </c>
      <c r="C6" s="23" t="s">
        <v>99</v>
      </c>
      <c r="D6" s="48">
        <v>2194</v>
      </c>
      <c r="E6" s="25"/>
      <c r="F6" s="43" t="s">
        <v>38</v>
      </c>
    </row>
    <row r="7" spans="2:7">
      <c r="B7" s="31" t="s">
        <v>94</v>
      </c>
      <c r="C7" s="23" t="s">
        <v>100</v>
      </c>
      <c r="D7" s="48">
        <v>853.35</v>
      </c>
      <c r="E7" s="25"/>
      <c r="F7" s="43" t="s">
        <v>38</v>
      </c>
    </row>
    <row r="8" spans="2:7">
      <c r="B8" s="31" t="s">
        <v>101</v>
      </c>
      <c r="C8" s="23" t="s">
        <v>130</v>
      </c>
      <c r="D8" s="48">
        <v>17.350000000000001</v>
      </c>
      <c r="E8" s="25"/>
      <c r="F8" s="43" t="s">
        <v>38</v>
      </c>
    </row>
    <row r="9" spans="2:7">
      <c r="B9" s="31"/>
      <c r="C9" s="23"/>
      <c r="D9" s="48"/>
      <c r="E9" s="25" t="s">
        <v>20</v>
      </c>
      <c r="F9" s="67"/>
    </row>
    <row r="10" spans="2:7">
      <c r="B10" s="2"/>
      <c r="C10" s="24" t="s">
        <v>36</v>
      </c>
      <c r="D10" s="4">
        <f>SUM(D6:D9)</f>
        <v>3064.7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3"/>
  <sheetViews>
    <sheetView zoomScale="140" zoomScaleNormal="140" workbookViewId="0">
      <selection activeCell="E16" sqref="E16"/>
    </sheetView>
  </sheetViews>
  <sheetFormatPr defaultRowHeight="15"/>
  <cols>
    <col min="1" max="1" width="2.5703125" customWidth="1"/>
    <col min="2" max="2" width="12.140625" customWidth="1"/>
    <col min="3" max="3" width="58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/>
    <row r="2" spans="1:7">
      <c r="B2" s="5" t="s">
        <v>0</v>
      </c>
      <c r="C2" s="21"/>
      <c r="D2" s="6"/>
      <c r="E2" s="6"/>
      <c r="F2" s="7"/>
      <c r="G2" s="9"/>
    </row>
    <row r="3" spans="1:7">
      <c r="B3" s="8" t="s">
        <v>1</v>
      </c>
      <c r="C3" s="9"/>
      <c r="D3" s="9"/>
      <c r="E3" s="9"/>
      <c r="F3" s="10"/>
      <c r="G3" s="9"/>
    </row>
    <row r="4" spans="1:7">
      <c r="B4" s="73" t="str">
        <f>RAZÃO!B4</f>
        <v>Período : 01/12/2025 a 31/12/2025</v>
      </c>
      <c r="C4" s="74"/>
      <c r="D4" s="74"/>
      <c r="E4" s="9"/>
      <c r="F4" s="10"/>
      <c r="G4" s="9"/>
    </row>
    <row r="5" spans="1:7" ht="15.75" thickBot="1">
      <c r="B5" s="79" t="s">
        <v>5</v>
      </c>
      <c r="C5" s="80" t="s">
        <v>6</v>
      </c>
      <c r="D5" s="80" t="s">
        <v>7</v>
      </c>
      <c r="E5" s="81"/>
      <c r="F5" s="82"/>
    </row>
    <row r="6" spans="1:7">
      <c r="A6" s="9"/>
      <c r="B6" s="76" t="s">
        <v>81</v>
      </c>
      <c r="C6" s="77" t="s">
        <v>109</v>
      </c>
      <c r="D6" s="78">
        <v>4723.53</v>
      </c>
      <c r="E6" s="77"/>
      <c r="F6" s="43" t="s">
        <v>38</v>
      </c>
    </row>
    <row r="7" spans="1:7">
      <c r="A7" s="9"/>
      <c r="B7" s="31"/>
      <c r="C7" s="23"/>
      <c r="D7" s="83"/>
      <c r="E7" s="23"/>
      <c r="F7" t="s">
        <v>38</v>
      </c>
    </row>
    <row r="8" spans="1:7">
      <c r="A8" s="9"/>
      <c r="B8" s="31" t="s">
        <v>81</v>
      </c>
      <c r="C8" s="23" t="s">
        <v>110</v>
      </c>
      <c r="D8" s="83">
        <v>7511.59</v>
      </c>
      <c r="E8" s="23"/>
      <c r="F8" s="43" t="s">
        <v>38</v>
      </c>
    </row>
    <row r="9" spans="1:7">
      <c r="A9" s="9"/>
      <c r="B9" s="31" t="s">
        <v>81</v>
      </c>
      <c r="C9" s="23" t="s">
        <v>111</v>
      </c>
      <c r="D9" s="84">
        <v>14603.97</v>
      </c>
      <c r="E9" s="25"/>
      <c r="F9" s="43" t="s">
        <v>38</v>
      </c>
    </row>
    <row r="10" spans="1:7">
      <c r="A10" s="9"/>
      <c r="B10" s="31" t="s">
        <v>81</v>
      </c>
      <c r="C10" s="23" t="s">
        <v>116</v>
      </c>
      <c r="D10" s="83">
        <v>4723.53</v>
      </c>
      <c r="E10" s="25"/>
      <c r="F10" s="43" t="s">
        <v>38</v>
      </c>
    </row>
    <row r="11" spans="1:7">
      <c r="A11" s="9"/>
      <c r="B11" s="31" t="s">
        <v>81</v>
      </c>
      <c r="C11" s="23" t="s">
        <v>112</v>
      </c>
      <c r="D11" s="83">
        <v>2586.13</v>
      </c>
      <c r="E11" s="25"/>
      <c r="F11" s="43" t="s">
        <v>38</v>
      </c>
    </row>
    <row r="12" spans="1:7">
      <c r="A12" s="9"/>
      <c r="B12" s="31" t="s">
        <v>81</v>
      </c>
      <c r="C12" s="23" t="s">
        <v>113</v>
      </c>
      <c r="D12" s="83">
        <v>2586.13</v>
      </c>
      <c r="E12" s="25"/>
      <c r="F12" s="43" t="s">
        <v>38</v>
      </c>
    </row>
    <row r="13" spans="1:7">
      <c r="A13" s="9"/>
      <c r="B13" s="31" t="s">
        <v>81</v>
      </c>
      <c r="C13" s="23" t="s">
        <v>114</v>
      </c>
      <c r="D13" s="83">
        <v>2586.13</v>
      </c>
      <c r="E13" s="25"/>
      <c r="F13" s="43" t="s">
        <v>38</v>
      </c>
    </row>
    <row r="14" spans="1:7">
      <c r="A14" s="9"/>
      <c r="B14" s="31" t="s">
        <v>81</v>
      </c>
      <c r="C14" s="23" t="s">
        <v>115</v>
      </c>
      <c r="D14" s="83">
        <v>2586.13</v>
      </c>
      <c r="E14" s="25"/>
      <c r="F14" s="43" t="s">
        <v>38</v>
      </c>
    </row>
    <row r="15" spans="1:7">
      <c r="A15" s="9"/>
      <c r="B15" s="31" t="s">
        <v>81</v>
      </c>
      <c r="C15" s="23" t="s">
        <v>117</v>
      </c>
      <c r="D15" s="84">
        <v>2586.13</v>
      </c>
      <c r="E15" s="25"/>
      <c r="F15" s="43" t="s">
        <v>38</v>
      </c>
    </row>
    <row r="16" spans="1:7">
      <c r="A16" s="9"/>
      <c r="B16" s="31"/>
      <c r="C16" s="23"/>
      <c r="D16" s="83"/>
      <c r="E16" s="25" t="s">
        <v>20</v>
      </c>
      <c r="F16" s="67"/>
    </row>
    <row r="17" spans="1:6">
      <c r="A17" s="9"/>
      <c r="B17" s="75"/>
      <c r="C17" s="9"/>
      <c r="D17" s="46"/>
      <c r="E17" s="9"/>
      <c r="F17" s="9"/>
    </row>
    <row r="18" spans="1:6">
      <c r="A18" s="9"/>
      <c r="B18" s="75"/>
      <c r="C18" s="87" t="s">
        <v>71</v>
      </c>
      <c r="D18" s="88">
        <f>SUM(D6:D17)</f>
        <v>44493.269999999982</v>
      </c>
      <c r="E18" s="9"/>
      <c r="F18" s="9"/>
    </row>
    <row r="19" spans="1:6">
      <c r="B19" s="2"/>
      <c r="D19" s="4"/>
    </row>
    <row r="20" spans="1:6">
      <c r="B20" s="2"/>
      <c r="D20" s="4"/>
    </row>
    <row r="21" spans="1:6">
      <c r="B21" s="2"/>
      <c r="D21" s="4"/>
    </row>
    <row r="22" spans="1:6">
      <c r="B22" s="2"/>
      <c r="D22" s="4"/>
    </row>
    <row r="23" spans="1:6">
      <c r="B23" s="2"/>
      <c r="D23" s="4"/>
    </row>
    <row r="24" spans="1:6">
      <c r="B24" s="2"/>
      <c r="D24" s="4"/>
    </row>
    <row r="25" spans="1:6">
      <c r="B25" s="2"/>
      <c r="D25" s="4"/>
    </row>
    <row r="26" spans="1:6">
      <c r="B26" s="2"/>
      <c r="D26" s="4"/>
    </row>
    <row r="27" spans="1:6">
      <c r="B27" s="2"/>
      <c r="D27" s="4"/>
    </row>
    <row r="28" spans="1:6">
      <c r="B28" s="2"/>
      <c r="D28" s="4"/>
    </row>
    <row r="29" spans="1:6">
      <c r="B29" s="2"/>
      <c r="D29" s="4"/>
    </row>
    <row r="30" spans="1:6">
      <c r="B30" s="2"/>
      <c r="D30" s="4"/>
    </row>
    <row r="31" spans="1:6">
      <c r="B31" s="2"/>
      <c r="D31" s="4"/>
    </row>
    <row r="32" spans="1:6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</sheetData>
  <sheetProtection password="CAAD" sheet="1" objects="1" scenarios="1"/>
  <phoneticPr fontId="4" type="noConversion"/>
  <hyperlinks>
    <hyperlink ref="E16" location="Razão!A1" display="retorna"/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6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49" t="s">
        <v>81</v>
      </c>
      <c r="C6" s="95" t="s">
        <v>118</v>
      </c>
      <c r="D6" s="26">
        <v>400</v>
      </c>
      <c r="E6" s="22" t="s">
        <v>20</v>
      </c>
      <c r="F6" s="68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400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90" customFormat="1" ht="30">
      <c r="B6" s="89" t="s">
        <v>81</v>
      </c>
      <c r="C6" s="29" t="s">
        <v>119</v>
      </c>
      <c r="D6" s="93">
        <v>8898.65</v>
      </c>
      <c r="E6" s="25" t="s">
        <v>20</v>
      </c>
      <c r="F6" s="94" t="s">
        <v>38</v>
      </c>
    </row>
    <row r="7" spans="2:7">
      <c r="B7" s="45"/>
      <c r="C7" s="33"/>
      <c r="D7" s="46"/>
      <c r="E7" s="47"/>
      <c r="F7" s="47"/>
    </row>
    <row r="8" spans="2:7">
      <c r="B8" s="2"/>
      <c r="D8" s="4"/>
    </row>
    <row r="9" spans="2:7">
      <c r="B9" s="2"/>
      <c r="C9" s="24" t="s">
        <v>36</v>
      </c>
      <c r="D9" s="4">
        <f>SUM(D6:D8)</f>
        <v>8898.65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84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64.28515625" customWidth="1"/>
    <col min="4" max="4" width="23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49" t="s">
        <v>94</v>
      </c>
      <c r="C6" s="96" t="s">
        <v>95</v>
      </c>
      <c r="D6" s="26">
        <v>141.6</v>
      </c>
      <c r="E6" s="23"/>
      <c r="F6" s="43" t="s">
        <v>38</v>
      </c>
    </row>
    <row r="7" spans="2:7">
      <c r="B7" s="49" t="s">
        <v>96</v>
      </c>
      <c r="C7" s="96" t="s">
        <v>97</v>
      </c>
      <c r="D7" s="26">
        <v>206.4</v>
      </c>
      <c r="E7" s="23"/>
      <c r="F7" s="43" t="s">
        <v>38</v>
      </c>
    </row>
    <row r="8" spans="2:7">
      <c r="B8" s="49"/>
      <c r="C8" s="96"/>
      <c r="D8" s="26"/>
      <c r="E8" s="23"/>
      <c r="F8" t="s">
        <v>38</v>
      </c>
    </row>
    <row r="9" spans="2:7">
      <c r="B9" s="49"/>
      <c r="C9" s="96"/>
      <c r="D9" s="26"/>
      <c r="E9" s="23"/>
      <c r="F9" t="s">
        <v>38</v>
      </c>
    </row>
    <row r="10" spans="2:7">
      <c r="B10" s="49"/>
      <c r="C10" s="96"/>
      <c r="D10" s="26"/>
      <c r="E10" s="22" t="s">
        <v>20</v>
      </c>
      <c r="F10" t="s">
        <v>38</v>
      </c>
    </row>
    <row r="11" spans="2:7">
      <c r="B11" s="2"/>
      <c r="C11" s="24" t="s">
        <v>36</v>
      </c>
      <c r="D11" s="4">
        <f>SUM(D6:D10)</f>
        <v>348</v>
      </c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AAD" sheet="1" objects="1" scenarios="1"/>
  <hyperlinks>
    <hyperlink ref="E10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82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>
      <c r="B6" s="14"/>
      <c r="C6" s="14"/>
      <c r="D6" s="14"/>
      <c r="E6" s="13"/>
      <c r="F6" s="64"/>
    </row>
    <row r="7" spans="2:7" ht="30">
      <c r="B7" s="49" t="s">
        <v>101</v>
      </c>
      <c r="C7" s="37" t="s">
        <v>102</v>
      </c>
      <c r="D7" s="26">
        <v>3200</v>
      </c>
      <c r="E7" s="22" t="s">
        <v>20</v>
      </c>
      <c r="F7" s="68" t="s">
        <v>38</v>
      </c>
    </row>
    <row r="8" spans="2:7">
      <c r="B8" s="101"/>
      <c r="C8" s="102"/>
      <c r="D8" s="103"/>
      <c r="E8" s="36"/>
      <c r="F8" t="s">
        <v>38</v>
      </c>
    </row>
    <row r="9" spans="2:7">
      <c r="B9" s="101"/>
      <c r="C9" s="102"/>
      <c r="D9" s="103"/>
      <c r="E9" s="36"/>
      <c r="F9" t="s">
        <v>38</v>
      </c>
    </row>
    <row r="10" spans="2:7">
      <c r="B10" s="2"/>
      <c r="C10" s="24" t="s">
        <v>36</v>
      </c>
      <c r="D10" s="4">
        <v>3200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.75" customHeight="1">
      <c r="B6" s="49" t="s">
        <v>103</v>
      </c>
      <c r="C6" s="29" t="s">
        <v>104</v>
      </c>
      <c r="D6" s="30">
        <v>120</v>
      </c>
      <c r="E6" s="22"/>
      <c r="F6" s="43" t="s">
        <v>38</v>
      </c>
    </row>
    <row r="7" spans="2:7" ht="21" customHeight="1">
      <c r="B7" s="49" t="s">
        <v>105</v>
      </c>
      <c r="C7" s="29" t="s">
        <v>106</v>
      </c>
      <c r="D7" s="30">
        <v>78.8</v>
      </c>
      <c r="E7" s="22" t="s">
        <v>20</v>
      </c>
      <c r="F7" s="43" t="s">
        <v>38</v>
      </c>
    </row>
    <row r="8" spans="2:7">
      <c r="B8" s="2"/>
      <c r="C8" s="24" t="s">
        <v>36</v>
      </c>
      <c r="D8" s="4">
        <v>198.8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54"/>
      <c r="F5" s="54"/>
    </row>
    <row r="6" spans="2:7">
      <c r="B6" s="49" t="s">
        <v>81</v>
      </c>
      <c r="C6" s="29" t="s">
        <v>107</v>
      </c>
      <c r="D6" s="30">
        <v>164.91</v>
      </c>
      <c r="E6" s="23"/>
      <c r="F6" s="43" t="s">
        <v>38</v>
      </c>
    </row>
    <row r="7" spans="2:7">
      <c r="B7" s="49"/>
      <c r="C7" s="29"/>
      <c r="D7" s="30"/>
      <c r="E7" s="77"/>
      <c r="F7" t="s">
        <v>38</v>
      </c>
    </row>
    <row r="8" spans="2:7">
      <c r="B8" s="49"/>
      <c r="C8" s="29"/>
      <c r="D8" s="30"/>
      <c r="E8" s="22" t="s">
        <v>20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164.91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F6" r:id="rId1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78"/>
  <sheetViews>
    <sheetView showGridLines="0"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45">
      <c r="B6" s="86" t="s">
        <v>90</v>
      </c>
      <c r="C6" s="29" t="s">
        <v>91</v>
      </c>
      <c r="D6" s="30">
        <v>1619.2</v>
      </c>
      <c r="E6" s="22"/>
      <c r="F6" s="43" t="s">
        <v>38</v>
      </c>
    </row>
    <row r="7" spans="2:7">
      <c r="B7" s="100"/>
      <c r="C7" s="33"/>
      <c r="D7" s="35"/>
      <c r="E7" s="22"/>
      <c r="F7" t="s">
        <v>38</v>
      </c>
    </row>
    <row r="8" spans="2:7">
      <c r="B8" s="100"/>
      <c r="C8" s="33"/>
      <c r="D8" s="35"/>
      <c r="E8" s="22"/>
      <c r="F8" t="s">
        <v>38</v>
      </c>
    </row>
    <row r="9" spans="2:7">
      <c r="B9" s="100"/>
      <c r="C9" s="33"/>
      <c r="D9" s="35"/>
      <c r="E9" s="22"/>
      <c r="F9" t="s">
        <v>38</v>
      </c>
    </row>
    <row r="10" spans="2:7">
      <c r="B10" s="100"/>
      <c r="C10" s="33"/>
      <c r="D10" s="35"/>
      <c r="F10" t="s">
        <v>38</v>
      </c>
    </row>
    <row r="11" spans="2:7">
      <c r="B11" s="34"/>
      <c r="C11" s="33"/>
      <c r="D11" s="35"/>
      <c r="E11" s="22" t="s">
        <v>20</v>
      </c>
      <c r="F11" s="36"/>
    </row>
    <row r="12" spans="2:7">
      <c r="B12" s="2"/>
      <c r="C12" s="24" t="s">
        <v>36</v>
      </c>
      <c r="D12" s="4">
        <f>SUM(D6:D11)</f>
        <v>1619.2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E11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76"/>
  <sheetViews>
    <sheetView showGridLines="0" zoomScale="145" zoomScaleNormal="145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81</v>
      </c>
      <c r="C6" s="29" t="s">
        <v>85</v>
      </c>
      <c r="D6" s="30">
        <v>17.93</v>
      </c>
      <c r="E6" s="22"/>
      <c r="F6" s="67" t="s">
        <v>38</v>
      </c>
    </row>
    <row r="7" spans="2:7">
      <c r="B7" s="31" t="s">
        <v>81</v>
      </c>
      <c r="C7" s="29" t="s">
        <v>86</v>
      </c>
      <c r="D7" s="30">
        <v>42.25</v>
      </c>
      <c r="E7" s="22"/>
      <c r="F7" s="67" t="s">
        <v>38</v>
      </c>
    </row>
    <row r="8" spans="2:7">
      <c r="B8" s="31" t="s">
        <v>81</v>
      </c>
      <c r="C8" s="29" t="s">
        <v>84</v>
      </c>
      <c r="D8" s="30">
        <v>192</v>
      </c>
      <c r="E8" s="22"/>
      <c r="F8" s="67" t="s">
        <v>38</v>
      </c>
    </row>
    <row r="9" spans="2:7">
      <c r="B9" s="34"/>
      <c r="C9" s="33"/>
      <c r="D9" s="35"/>
      <c r="E9" s="36" t="s">
        <v>20</v>
      </c>
      <c r="F9" s="36"/>
    </row>
    <row r="10" spans="2:7">
      <c r="B10" s="2"/>
      <c r="C10" s="24" t="s">
        <v>36</v>
      </c>
      <c r="D10" s="4">
        <f>SUM(D6:D9)</f>
        <v>252.18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F6" r:id="rId1"/>
    <hyperlink ref="F8" r:id="rId2"/>
    <hyperlink ref="E9" location="Razão!A1" display="retorna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>
      <c r="B6" s="31" t="s">
        <v>81</v>
      </c>
      <c r="C6" s="29" t="s">
        <v>87</v>
      </c>
      <c r="D6" s="30">
        <v>2374.69</v>
      </c>
      <c r="E6" s="22"/>
      <c r="F6" s="67" t="s">
        <v>38</v>
      </c>
    </row>
    <row r="7" spans="2:7">
      <c r="B7" s="31" t="s">
        <v>81</v>
      </c>
      <c r="C7" s="29" t="s">
        <v>88</v>
      </c>
      <c r="D7" s="30">
        <v>368.95</v>
      </c>
      <c r="E7" s="22"/>
      <c r="F7" s="69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2743.64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/>
      <c r="C6" s="29"/>
      <c r="D6" s="30"/>
      <c r="E6" s="22"/>
      <c r="F6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120</v>
      </c>
      <c r="C6" s="29" t="s">
        <v>121</v>
      </c>
      <c r="D6" s="30">
        <v>32.5</v>
      </c>
      <c r="E6" s="22"/>
      <c r="F6" s="43" t="s">
        <v>38</v>
      </c>
    </row>
    <row r="7" spans="2:7" ht="15" customHeight="1">
      <c r="B7" s="31" t="s">
        <v>122</v>
      </c>
      <c r="C7" s="29" t="s">
        <v>123</v>
      </c>
      <c r="D7" s="30">
        <v>2.5</v>
      </c>
      <c r="E7" s="22"/>
      <c r="F7" s="43" t="s">
        <v>38</v>
      </c>
    </row>
    <row r="8" spans="2:7">
      <c r="B8" s="31" t="s">
        <v>120</v>
      </c>
      <c r="C8" s="29" t="s">
        <v>124</v>
      </c>
      <c r="D8" s="30">
        <v>7.5</v>
      </c>
      <c r="E8" s="22" t="s">
        <v>20</v>
      </c>
      <c r="F8" s="43" t="s">
        <v>38</v>
      </c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42.5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9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>
      <c r="B6" s="31"/>
      <c r="C6" s="29"/>
      <c r="D6" s="30"/>
      <c r="E6" s="22"/>
      <c r="F6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81</v>
      </c>
      <c r="C6" s="29" t="s">
        <v>125</v>
      </c>
      <c r="D6" s="30">
        <v>634.04</v>
      </c>
      <c r="E6" s="22"/>
      <c r="F6" s="67" t="s">
        <v>38</v>
      </c>
    </row>
    <row r="7" spans="2:7" ht="15" customHeight="1">
      <c r="B7" s="31" t="s">
        <v>81</v>
      </c>
      <c r="C7" s="29" t="s">
        <v>126</v>
      </c>
      <c r="D7" s="30">
        <v>136.28</v>
      </c>
      <c r="E7" s="22"/>
      <c r="F7" s="43" t="s">
        <v>38</v>
      </c>
    </row>
    <row r="8" spans="2:7" ht="15" customHeight="1">
      <c r="B8" s="31"/>
      <c r="C8" s="29"/>
      <c r="D8" s="30"/>
      <c r="E8" s="22" t="s">
        <v>20</v>
      </c>
      <c r="F8" t="s">
        <v>38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v>770.32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81</v>
      </c>
      <c r="C6" s="29" t="s">
        <v>127</v>
      </c>
      <c r="D6" s="30">
        <v>2695.01</v>
      </c>
      <c r="E6" s="22" t="s">
        <v>20</v>
      </c>
      <c r="F6" s="43" t="s">
        <v>38</v>
      </c>
    </row>
    <row r="7" spans="2:7">
      <c r="B7" s="34"/>
      <c r="C7" s="33"/>
      <c r="D7" s="35"/>
      <c r="E7" s="36"/>
      <c r="F7" s="36"/>
    </row>
    <row r="8" spans="2:7">
      <c r="B8" s="2"/>
      <c r="C8" s="24" t="s">
        <v>36</v>
      </c>
      <c r="D8" s="4">
        <f>SUM(D6:D7)</f>
        <v>2695.01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81</v>
      </c>
      <c r="C6" s="29" t="s">
        <v>128</v>
      </c>
      <c r="D6" s="30">
        <v>4491.67</v>
      </c>
      <c r="E6" s="22"/>
      <c r="F6" s="43" t="s">
        <v>38</v>
      </c>
    </row>
    <row r="7" spans="2:7" ht="15" customHeight="1">
      <c r="B7" s="45" t="s">
        <v>81</v>
      </c>
      <c r="C7" s="33" t="s">
        <v>129</v>
      </c>
      <c r="D7" s="35">
        <v>3075</v>
      </c>
      <c r="E7" s="22"/>
      <c r="F7" s="43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7566.67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>
  <dimension ref="B1:G77"/>
  <sheetViews>
    <sheetView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30" customHeight="1">
      <c r="B6" s="60"/>
      <c r="C6" s="98" t="s">
        <v>79</v>
      </c>
      <c r="D6" s="61"/>
      <c r="E6" s="62"/>
      <c r="F6" t="s">
        <v>38</v>
      </c>
    </row>
    <row r="7" spans="2:7" s="39" customFormat="1" ht="30" customHeight="1">
      <c r="B7" s="49"/>
      <c r="C7" s="98" t="s">
        <v>78</v>
      </c>
      <c r="D7" s="30"/>
      <c r="E7" s="62"/>
      <c r="F7" t="s">
        <v>38</v>
      </c>
    </row>
    <row r="8" spans="2:7" s="39" customFormat="1" ht="30" customHeight="1">
      <c r="B8" s="49"/>
      <c r="C8" s="65"/>
      <c r="D8" s="30"/>
      <c r="E8" s="62"/>
      <c r="F8" t="s">
        <v>38</v>
      </c>
    </row>
    <row r="9" spans="2:7" s="39" customFormat="1" ht="19.5" customHeight="1">
      <c r="B9" s="49"/>
      <c r="C9" s="65"/>
      <c r="D9" s="30"/>
      <c r="E9" s="22" t="s">
        <v>20</v>
      </c>
      <c r="F9" s="23"/>
    </row>
    <row r="10" spans="2:7" s="39" customFormat="1">
      <c r="B10" s="40"/>
      <c r="C10" s="51"/>
      <c r="D10" s="41"/>
      <c r="F10" s="55"/>
    </row>
    <row r="11" spans="2:7" s="39" customFormat="1">
      <c r="B11" s="40"/>
      <c r="C11" s="42" t="s">
        <v>36</v>
      </c>
      <c r="D11" s="41">
        <f>D6+D7+D8</f>
        <v>0</v>
      </c>
      <c r="F11" s="55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>
  <dimension ref="B1:G78"/>
  <sheetViews>
    <sheetView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72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 ht="30">
      <c r="B6" s="60" t="s">
        <v>92</v>
      </c>
      <c r="C6" s="98" t="s">
        <v>93</v>
      </c>
      <c r="D6" s="61">
        <v>285.77999999999997</v>
      </c>
      <c r="E6" s="62"/>
      <c r="F6" s="43" t="s">
        <v>38</v>
      </c>
    </row>
    <row r="7" spans="2:7" s="39" customFormat="1">
      <c r="B7" s="49"/>
      <c r="C7" s="97"/>
      <c r="D7" s="30"/>
      <c r="E7" s="22"/>
      <c r="F7" t="s">
        <v>38</v>
      </c>
    </row>
    <row r="8" spans="2:7" s="39" customFormat="1">
      <c r="B8" s="49"/>
      <c r="C8" s="97"/>
      <c r="D8" s="30"/>
      <c r="E8" s="22"/>
      <c r="F8" t="s">
        <v>38</v>
      </c>
    </row>
    <row r="9" spans="2:7" s="39" customFormat="1">
      <c r="B9" s="49"/>
      <c r="C9" s="97"/>
      <c r="D9" s="30"/>
      <c r="E9" s="22"/>
      <c r="F9" t="s">
        <v>38</v>
      </c>
    </row>
    <row r="10" spans="2:7" s="39" customFormat="1">
      <c r="B10" s="49"/>
      <c r="C10" s="97"/>
      <c r="D10" s="30"/>
      <c r="E10" s="22"/>
      <c r="F10" t="s">
        <v>38</v>
      </c>
    </row>
    <row r="11" spans="2:7" s="39" customFormat="1">
      <c r="B11" s="70"/>
      <c r="C11" s="71"/>
      <c r="D11" s="26"/>
      <c r="E11" s="62" t="s">
        <v>20</v>
      </c>
      <c r="F11" s="72"/>
    </row>
    <row r="12" spans="2:7" s="39" customFormat="1">
      <c r="B12" s="40"/>
      <c r="C12" s="42" t="s">
        <v>36</v>
      </c>
      <c r="D12" s="41">
        <f>SUM(D6:D11)</f>
        <v>285.77999999999997</v>
      </c>
      <c r="F12" s="55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E11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>
  <dimension ref="B1:G75"/>
  <sheetViews>
    <sheetView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4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72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>
      <c r="B6" s="60"/>
      <c r="C6" s="98"/>
      <c r="D6" s="61"/>
      <c r="E6" s="62"/>
      <c r="F6" t="s">
        <v>38</v>
      </c>
    </row>
    <row r="7" spans="2:7" s="39" customFormat="1">
      <c r="B7" s="49"/>
      <c r="C7" s="97"/>
      <c r="D7" s="30"/>
      <c r="E7" s="22"/>
      <c r="F7"/>
    </row>
    <row r="8" spans="2:7" s="39" customFormat="1">
      <c r="B8" s="70"/>
      <c r="C8" s="71"/>
      <c r="D8" s="26"/>
      <c r="E8" s="62" t="s">
        <v>20</v>
      </c>
      <c r="F8" s="72"/>
    </row>
    <row r="9" spans="2:7" s="39" customFormat="1">
      <c r="B9" s="40"/>
      <c r="C9" s="42" t="s">
        <v>36</v>
      </c>
      <c r="D9" s="41">
        <f>SUM(D6:D8)</f>
        <v>0</v>
      </c>
      <c r="F9" s="55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</worksheet>
</file>

<file path=xl/worksheets/sheet26.xml><?xml version="1.0" encoding="utf-8"?>
<worksheet xmlns="http://schemas.openxmlformats.org/spreadsheetml/2006/main" xmlns:r="http://schemas.openxmlformats.org/officeDocument/2006/relationships">
  <dimension ref="B1:G75"/>
  <sheetViews>
    <sheetView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4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72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01/12/2025 a 31/12/2025</v>
      </c>
      <c r="C4" s="17"/>
      <c r="D4" s="17"/>
      <c r="E4" s="11"/>
      <c r="F4" s="58"/>
      <c r="G4" s="9"/>
    </row>
    <row r="5" spans="2:7">
      <c r="B5" s="63" t="s">
        <v>5</v>
      </c>
      <c r="C5" s="63" t="s">
        <v>6</v>
      </c>
      <c r="D5" s="63" t="s">
        <v>7</v>
      </c>
      <c r="E5" s="54"/>
      <c r="F5" s="59"/>
    </row>
    <row r="6" spans="2:7" s="39" customFormat="1">
      <c r="B6" s="60"/>
      <c r="C6"/>
      <c r="D6" s="61"/>
      <c r="E6" s="62"/>
      <c r="F6" t="s">
        <v>38</v>
      </c>
    </row>
    <row r="7" spans="2:7" s="39" customFormat="1">
      <c r="B7" s="49"/>
      <c r="C7" s="97"/>
      <c r="D7" s="30"/>
      <c r="E7" s="22"/>
      <c r="F7"/>
    </row>
    <row r="8" spans="2:7" s="39" customFormat="1">
      <c r="B8" s="70"/>
      <c r="C8" s="71"/>
      <c r="D8" s="26"/>
      <c r="E8" s="62" t="s">
        <v>20</v>
      </c>
      <c r="F8" s="72"/>
    </row>
    <row r="9" spans="2:7" s="39" customFormat="1">
      <c r="B9" s="40"/>
      <c r="C9" s="42" t="s">
        <v>36</v>
      </c>
      <c r="D9" s="41">
        <f>SUM(D6:D8)</f>
        <v>0</v>
      </c>
      <c r="F9" s="55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2026-03-09T13:45:43Z</dcterms:modified>
</cp:coreProperties>
</file>