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ocuments\Exercicio 2025\01. ARQUIVOS SITE TRANSPARÊNCIA\RECEITAS E DESPESAS 2025\04.Abril\"/>
    </mc:Choice>
  </mc:AlternateContent>
  <bookViews>
    <workbookView xWindow="-120" yWindow="-120" windowWidth="15600" windowHeight="11310" tabRatio="0"/>
  </bookViews>
  <sheets>
    <sheet name="RAZÃO" sheetId="1" r:id="rId1"/>
    <sheet name="1." sheetId="2" r:id="rId2"/>
    <sheet name="2." sheetId="4" r:id="rId3"/>
    <sheet name="3." sheetId="5" r:id="rId4"/>
    <sheet name="4." sheetId="6" r:id="rId5"/>
    <sheet name="5." sheetId="24" r:id="rId6"/>
    <sheet name="6." sheetId="27" r:id="rId7"/>
    <sheet name="7." sheetId="28" r:id="rId8"/>
    <sheet name="8." sheetId="29" r:id="rId9"/>
    <sheet name="9." sheetId="103" r:id="rId10"/>
    <sheet name="10." sheetId="102" r:id="rId11"/>
    <sheet name="11." sheetId="144" r:id="rId12"/>
    <sheet name="12." sheetId="136" r:id="rId13"/>
    <sheet name="13." sheetId="141" r:id="rId14"/>
    <sheet name="14." sheetId="84" r:id="rId15"/>
    <sheet name="15." sheetId="125" r:id="rId16"/>
    <sheet name="16." sheetId="151" r:id="rId17"/>
    <sheet name="17." sheetId="109" r:id="rId18"/>
    <sheet name="18." sheetId="146" r:id="rId19"/>
    <sheet name="19." sheetId="147" r:id="rId20"/>
    <sheet name="20." sheetId="130" r:id="rId21"/>
    <sheet name="21." sheetId="131" r:id="rId22"/>
    <sheet name="22." sheetId="148" r:id="rId23"/>
    <sheet name="23." sheetId="150" r:id="rId24"/>
  </sheets>
  <definedNames>
    <definedName name="_xlnm.Print_Area" localSheetId="0">RAZÃO!$A$1:$G$45</definedName>
  </definedNames>
  <calcPr calcId="152511"/>
</workbook>
</file>

<file path=xl/calcChain.xml><?xml version="1.0" encoding="utf-8"?>
<calcChain xmlns="http://schemas.openxmlformats.org/spreadsheetml/2006/main">
  <c r="D10" i="151" l="1"/>
  <c r="E35" i="1" s="1"/>
  <c r="B4" i="151"/>
  <c r="D8" i="144"/>
  <c r="E30" i="1" s="1"/>
  <c r="D10" i="24" l="1"/>
  <c r="E20" i="1"/>
  <c r="E18" i="1"/>
  <c r="E23" i="1"/>
  <c r="E22" i="1"/>
  <c r="E21" i="1"/>
  <c r="E19" i="1"/>
  <c r="E17" i="1"/>
  <c r="E16" i="1"/>
  <c r="E15" i="1"/>
  <c r="B4" i="2" l="1"/>
  <c r="D10" i="150" l="1"/>
  <c r="E43" i="1" s="1"/>
  <c r="B4" i="150"/>
  <c r="D11" i="148"/>
  <c r="E42" i="1" s="1"/>
  <c r="B4" i="148"/>
  <c r="D10" i="147" l="1"/>
  <c r="B4" i="147"/>
  <c r="D8" i="146" l="1"/>
  <c r="E38" i="1" s="1"/>
  <c r="B4" i="146"/>
  <c r="B4" i="144"/>
  <c r="D8" i="141" l="1"/>
  <c r="E32" i="1" s="1"/>
  <c r="B4" i="141"/>
  <c r="D10" i="6" l="1"/>
  <c r="E14" i="1" l="1"/>
  <c r="E8" i="1"/>
  <c r="E7" i="1"/>
  <c r="D10" i="136"/>
  <c r="E31" i="1" s="1"/>
  <c r="B4" i="136"/>
  <c r="D8" i="131"/>
  <c r="E41" i="1" s="1"/>
  <c r="B4" i="131"/>
  <c r="D18" i="27" l="1"/>
  <c r="D8" i="130"/>
  <c r="E40" i="1" s="1"/>
  <c r="B4" i="130"/>
  <c r="D9" i="125" l="1"/>
  <c r="E34" i="1" s="1"/>
  <c r="B4" i="125" l="1"/>
  <c r="D10" i="109" l="1"/>
  <c r="E37" i="1" s="1"/>
  <c r="B4" i="109"/>
  <c r="D8" i="103" l="1"/>
  <c r="E28" i="1" s="1"/>
  <c r="B4" i="103"/>
  <c r="D8" i="102" l="1"/>
  <c r="E29" i="1" s="1"/>
  <c r="B4" i="102"/>
  <c r="D9" i="84" l="1"/>
  <c r="E33" i="1" s="1"/>
  <c r="B4" i="84"/>
  <c r="E11" i="1" l="1"/>
  <c r="B4" i="29" l="1"/>
  <c r="B4" i="28"/>
  <c r="B4" i="27"/>
  <c r="B4" i="24"/>
  <c r="B4" i="6"/>
  <c r="B4" i="5"/>
  <c r="B4" i="4"/>
  <c r="D9" i="29" l="1"/>
  <c r="E26" i="1" s="1"/>
  <c r="D8" i="28"/>
  <c r="E25" i="1" s="1"/>
  <c r="E12" i="1" l="1"/>
  <c r="D8" i="5" l="1"/>
  <c r="E10" i="1" s="1"/>
  <c r="E45" i="1" l="1"/>
</calcChain>
</file>

<file path=xl/sharedStrings.xml><?xml version="1.0" encoding="utf-8"?>
<sst xmlns="http://schemas.openxmlformats.org/spreadsheetml/2006/main" count="384" uniqueCount="124">
  <si>
    <t>MORADA DO SOL TURISMO, EVENTOS E PARTICIPAÇÕES S/A</t>
  </si>
  <si>
    <t>Balancete de Despesas</t>
  </si>
  <si>
    <t>Cofins</t>
  </si>
  <si>
    <t>Pis</t>
  </si>
  <si>
    <t>IMPOSTOS SOBRE RECEITA BRUTA</t>
  </si>
  <si>
    <t>Data</t>
  </si>
  <si>
    <t>Histórico</t>
  </si>
  <si>
    <t>Valor</t>
  </si>
  <si>
    <t>DETALHE</t>
  </si>
  <si>
    <t>SERVIÇOS DE TERCEIROS PESSOA FÍSICA</t>
  </si>
  <si>
    <t>Honorários Advocatícios</t>
  </si>
  <si>
    <t>Prestação de Serviços Pessoa Física</t>
  </si>
  <si>
    <t>REMUNERAÇÃO DIRETORIA/CONSELHO/PESSOAL</t>
  </si>
  <si>
    <t>Carlos Eduardo Delbon</t>
  </si>
  <si>
    <t>ENCARGOS SOCIAIS</t>
  </si>
  <si>
    <t>INSS sobre remuneração Diretores</t>
  </si>
  <si>
    <t>INSS sobre remuneração Autônomos</t>
  </si>
  <si>
    <t>GASTOS DIVERSOS</t>
  </si>
  <si>
    <t>Despesas Bancárias</t>
  </si>
  <si>
    <t>abertura</t>
  </si>
  <si>
    <t>retorna</t>
  </si>
  <si>
    <t>VALOR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</si>
  <si>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</si>
  <si>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</si>
  <si>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</si>
  <si>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</si>
  <si>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</si>
  <si>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</si>
  <si>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</si>
  <si>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</si>
  <si>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</si>
  <si>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</si>
  <si>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</si>
  <si>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</si>
  <si>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</si>
  <si>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</si>
  <si>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Total</t>
  </si>
  <si>
    <t>TOTAL</t>
  </si>
  <si>
    <t>docto.</t>
  </si>
  <si>
    <t>DESPESAS/RECEITAS FINANCEIRAS</t>
  </si>
  <si>
    <t>Depreciação</t>
  </si>
  <si>
    <t>Depreciação - Imoveis</t>
  </si>
  <si>
    <t>15.</t>
  </si>
  <si>
    <t>16.</t>
  </si>
  <si>
    <t>17.</t>
  </si>
  <si>
    <t>18.</t>
  </si>
  <si>
    <t>CSLL</t>
  </si>
  <si>
    <t>IRPJ</t>
  </si>
  <si>
    <t>Despesas de Telefona/Internet</t>
  </si>
  <si>
    <t>Honorarios Contábeis</t>
  </si>
  <si>
    <t>Prestação de Serviços Pessoa Juridica</t>
  </si>
  <si>
    <t>19.</t>
  </si>
  <si>
    <t>20.</t>
  </si>
  <si>
    <t>Premios de Seguro</t>
  </si>
  <si>
    <t>IRRF s/Aplicacoes Financeiras</t>
  </si>
  <si>
    <t>IOF s/ Aplicações Financeiras</t>
  </si>
  <si>
    <t>Leonora Arnoldi Martins Ferreira</t>
  </si>
  <si>
    <t>Gabriela da Vinha De Lorenzo Souza</t>
  </si>
  <si>
    <t>Danielle Cristina Real de Aquino</t>
  </si>
  <si>
    <t>21.</t>
  </si>
  <si>
    <t>22.</t>
  </si>
  <si>
    <t>Despesas de Cartório</t>
  </si>
  <si>
    <t>Impostos e Taxas (Junta Comercial)</t>
  </si>
  <si>
    <t>Leandro Guidolim</t>
  </si>
  <si>
    <t>Paula Cristina Cardoso Benedicto</t>
  </si>
  <si>
    <t>Pedro Evangelista Monteiro Neto</t>
  </si>
  <si>
    <t>Roberto Pereira</t>
  </si>
  <si>
    <t>Vanessa Kein Botelho</t>
  </si>
  <si>
    <t>Victor Tadeu de Oliveira</t>
  </si>
  <si>
    <t>18/03</t>
  </si>
  <si>
    <t>Despesas /Manutenção /Material de Escritório</t>
  </si>
  <si>
    <t>23.</t>
  </si>
  <si>
    <t>Publicações</t>
  </si>
  <si>
    <t xml:space="preserve">Total </t>
  </si>
  <si>
    <t>Despesas de Copa /Cozinha /Material de limp.</t>
  </si>
  <si>
    <t>Balancete de Despesas / Resumo de Competência</t>
  </si>
  <si>
    <t>Período : 01/04/2025 a 31/04/2025</t>
  </si>
  <si>
    <t>30/04/2025</t>
  </si>
  <si>
    <t>297 - VR. A SER PAGO REF. 04/2025 (COFINS)</t>
  </si>
  <si>
    <t>296 - VR. A SER PAGO REF. 04/2025 (PIS)</t>
  </si>
  <si>
    <t>293 - VR. A SER PAGO REF. FERNANDA CILIA MARAFÃO BRUNETTI</t>
  </si>
  <si>
    <t>25/04</t>
  </si>
  <si>
    <r>
      <t>305- NF. SERVIÇO</t>
    </r>
    <r>
      <rPr>
        <sz val="11"/>
        <rFont val="Calibri"/>
        <family val="2"/>
        <scheme val="minor"/>
      </rPr>
      <t xml:space="preserve">S 53 </t>
    </r>
    <r>
      <rPr>
        <sz val="11"/>
        <color theme="1"/>
        <rFont val="Calibri"/>
        <family val="2"/>
        <scheme val="minor"/>
      </rPr>
      <t>- INDIAMARA MOURA SIQUEIRA</t>
    </r>
  </si>
  <si>
    <t>282 - Honorarios Diretoria Carlos Eduardo Delbon</t>
  </si>
  <si>
    <t>283 - Honorarios Diretoria Danielle Cristina Real de Aquino</t>
  </si>
  <si>
    <t>284 - Honorarios Diretoria Gabriela da Vinha De Lorenzo Souza</t>
  </si>
  <si>
    <t>286 - Honorarios Diretoria Leonora Arnoldi Martins Ferreira</t>
  </si>
  <si>
    <t>290 - Honorários Diretoria Vanessa Kein Botelho</t>
  </si>
  <si>
    <t>285- Honorários Conselho Fiscal Leandro Guidolim</t>
  </si>
  <si>
    <t>287 - Honorários Conselho Fiscal Paula Cristina Cardoso Benedicto</t>
  </si>
  <si>
    <t>288 - Honorários Conselho Fiscal Pedro Evangelista Monteiro Neto</t>
  </si>
  <si>
    <t>289 - Honorários Conselho Fiscal Roberto Pereira</t>
  </si>
  <si>
    <t>291 - Honorários Conselho Fiscal Victor Tadeu de Oliveira</t>
  </si>
  <si>
    <t>295 - VR. A SER PAGO REF. 04/2025 INSS S/REMUNERAÇÃO AUTONOMOS</t>
  </si>
  <si>
    <t>292 - VR. A SER PAGO REF. 04/2025 REF. REMUNERAÇÃO DOS DIRETORES</t>
  </si>
  <si>
    <t>01/04</t>
  </si>
  <si>
    <t>22/04</t>
  </si>
  <si>
    <t>278 - PAGTO REF. TARIFA DE MANUTENÇÃO CONTA ATIVA</t>
  </si>
  <si>
    <t>280 - PAGTO REF. TARIFA COBRANÇA</t>
  </si>
  <si>
    <t>01/04/2025</t>
  </si>
  <si>
    <t>236 - REF. FATURA 1948751634-0 VIVO EMPRESAS</t>
  </si>
  <si>
    <t>306 - NF. SERVIÇOS 2286 - INOVACONT ASSESSORIA CONTABIL LTDA</t>
  </si>
  <si>
    <t>23/04/2025</t>
  </si>
  <si>
    <t>263-NF. 100178754 EMOVE COMERCIAL ASSESSORIA EMPRESARIAL</t>
  </si>
  <si>
    <t>304 -APROPRIAÇÃO PARCELA 03/12</t>
  </si>
  <si>
    <t>314 - Depreciação do período : 04/2025</t>
  </si>
  <si>
    <t>313 - Depreciação do período : 04/2025</t>
  </si>
  <si>
    <t>311 - Depreciação do período : 03/2025</t>
  </si>
  <si>
    <t>312 - Depreciação do período : 03/2025</t>
  </si>
  <si>
    <t>30/04</t>
  </si>
  <si>
    <t>299 - VR. A SER PAGO REF. 04/2025</t>
  </si>
  <si>
    <t>298- VR. A SER PAGO REF. 04/2025</t>
  </si>
  <si>
    <t>15/04/2025</t>
  </si>
  <si>
    <t>267 - DESPESAS COM RECONHECIMENTO 1º TABELIÃO</t>
  </si>
  <si>
    <t>16/04/2025</t>
  </si>
  <si>
    <t>265 - DESPESAS COM RECONHECIMENTO 1º TABELIÃO</t>
  </si>
  <si>
    <t>266 - DESPESAS COM RECONHECIMENTO  3 º TABELIÃO</t>
  </si>
  <si>
    <t>10/04/2025</t>
  </si>
  <si>
    <t>294-VR.A SER PAGO REF. JOSE RICARDO VIEIRA(JARDINEIRO)</t>
  </si>
  <si>
    <t>308 - VR. A SER PAGO  REF. 04/2025</t>
  </si>
  <si>
    <t>310-IRRF RETIDO S/APLICAÇÕES FINANCEIRAS</t>
  </si>
  <si>
    <t>252 - PAGTO REF. DARE-SP PROCESSO ALTERAÇÃO DA DIRETORIA JUCESP</t>
  </si>
  <si>
    <t>253 - PAGTO REF. DARE-SP PROCESSO ALTERAÇÃO DA DIRETORIA JUCESP</t>
  </si>
  <si>
    <t>254 - PAGTO REF. DARE-SP PROCESSO ALTERAÇÃO DA DIRETORIA JUCESP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</si>
</sst>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#,###,###,###,###,##0.00;\-#,###,###,###,###,##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43" fontId="3" fillId="0" borderId="0" applyFont="0" applyFill="0" applyBorder="0" applyAlignment="0" applyProtection="0"/>
  </cellStyleXfs>
  <cellXfs count="103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0" fontId="2" fillId="0" borderId="10" xfId="1" applyBorder="1" applyAlignment="1">
      <alignment horizontal="center" vertical="center"/>
    </xf>
    <xf numFmtId="0" fontId="0" fillId="0" borderId="10" xfId="0" applyBorder="1"/>
    <xf numFmtId="49" fontId="0" fillId="0" borderId="0" xfId="0" applyNumberFormat="1" applyFill="1" applyBorder="1" applyAlignment="1">
      <alignment horizontal="right"/>
    </xf>
    <xf numFmtId="0" fontId="2" fillId="0" borderId="10" xfId="1" applyBorder="1" applyAlignment="1">
      <alignment horizontal="center"/>
    </xf>
    <xf numFmtId="4" fontId="0" fillId="0" borderId="10" xfId="0" applyNumberFormat="1" applyBorder="1" applyAlignment="1">
      <alignment vertical="center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0" fontId="0" fillId="0" borderId="10" xfId="0" applyBorder="1" applyAlignment="1">
      <alignment horizontal="left" wrapText="1"/>
    </xf>
    <xf numFmtId="43" fontId="0" fillId="0" borderId="10" xfId="2" applyFont="1" applyBorder="1" applyAlignment="1">
      <alignment vertical="center"/>
    </xf>
    <xf numFmtId="49" fontId="0" fillId="0" borderId="10" xfId="0" applyNumberFormat="1" applyBorder="1"/>
    <xf numFmtId="4" fontId="0" fillId="0" borderId="10" xfId="0" applyNumberFormat="1" applyBorder="1" applyAlignment="1">
      <alignment horizontal="right"/>
    </xf>
    <xf numFmtId="0" fontId="0" fillId="0" borderId="0" xfId="0" applyBorder="1" applyAlignment="1">
      <alignment horizontal="left" wrapText="1"/>
    </xf>
    <xf numFmtId="14" fontId="0" fillId="0" borderId="0" xfId="0" applyNumberFormat="1" applyBorder="1" applyAlignment="1">
      <alignment horizontal="left" vertical="center"/>
    </xf>
    <xf numFmtId="43" fontId="0" fillId="0" borderId="0" xfId="2" applyFont="1" applyBorder="1" applyAlignment="1">
      <alignment vertical="center"/>
    </xf>
    <xf numFmtId="0" fontId="2" fillId="0" borderId="0" xfId="1" applyBorder="1" applyAlignment="1">
      <alignment horizontal="center"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49" fontId="0" fillId="0" borderId="0" xfId="0" applyNumberFormat="1" applyFill="1" applyBorder="1" applyAlignment="1">
      <alignment horizontal="right" vertical="center"/>
    </xf>
    <xf numFmtId="0" fontId="2" fillId="0" borderId="0" xfId="1"/>
    <xf numFmtId="0" fontId="0" fillId="0" borderId="0" xfId="0" applyAlignment="1">
      <alignment horizontal="right"/>
    </xf>
    <xf numFmtId="49" fontId="0" fillId="0" borderId="0" xfId="0" applyNumberFormat="1" applyBorder="1"/>
    <xf numFmtId="4" fontId="0" fillId="0" borderId="0" xfId="0" applyNumberFormat="1" applyBorder="1"/>
    <xf numFmtId="0" fontId="2" fillId="0" borderId="0" xfId="1" applyBorder="1" applyAlignment="1">
      <alignment horizontal="center"/>
    </xf>
    <xf numFmtId="164" fontId="0" fillId="3" borderId="11" xfId="0" applyNumberFormat="1" applyFont="1" applyFill="1" applyBorder="1" applyAlignment="1">
      <alignment vertical="top"/>
    </xf>
    <xf numFmtId="49" fontId="0" fillId="0" borderId="10" xfId="0" applyNumberFormat="1" applyBorder="1" applyAlignment="1">
      <alignment vertical="center"/>
    </xf>
    <xf numFmtId="0" fontId="0" fillId="3" borderId="10" xfId="0" applyFont="1" applyFill="1" applyBorder="1" applyAlignment="1">
      <alignment vertical="top"/>
    </xf>
    <xf numFmtId="0" fontId="0" fillId="3" borderId="12" xfId="0" applyFont="1" applyFill="1" applyBorder="1" applyAlignment="1">
      <alignment vertical="top"/>
    </xf>
    <xf numFmtId="0" fontId="0" fillId="0" borderId="0" xfId="0" applyFill="1" applyBorder="1" applyAlignment="1">
      <alignment vertical="center"/>
    </xf>
    <xf numFmtId="0" fontId="2" fillId="0" borderId="10" xfId="1" applyFill="1" applyBorder="1"/>
    <xf numFmtId="0" fontId="0" fillId="0" borderId="13" xfId="0" applyFill="1" applyBorder="1" applyAlignment="1">
      <alignment horizontal="center" vertical="center"/>
    </xf>
    <xf numFmtId="0" fontId="0" fillId="0" borderId="10" xfId="0" applyFill="1" applyBorder="1"/>
    <xf numFmtId="0" fontId="0" fillId="2" borderId="14" xfId="0" applyFill="1" applyBorder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49" fontId="0" fillId="0" borderId="13" xfId="0" applyNumberFormat="1" applyBorder="1" applyAlignment="1">
      <alignment vertical="center"/>
    </xf>
    <xf numFmtId="0" fontId="0" fillId="0" borderId="13" xfId="0" applyFont="1" applyFill="1" applyBorder="1" applyAlignment="1">
      <alignment vertical="top" wrapText="1"/>
    </xf>
    <xf numFmtId="43" fontId="0" fillId="0" borderId="13" xfId="2" applyFont="1" applyBorder="1" applyAlignment="1">
      <alignment vertical="center"/>
    </xf>
    <xf numFmtId="0" fontId="2" fillId="0" borderId="13" xfId="1" applyBorder="1" applyAlignment="1">
      <alignment horizontal="center" vertical="center"/>
    </xf>
    <xf numFmtId="0" fontId="1" fillId="2" borderId="14" xfId="0" applyFont="1" applyFill="1" applyBorder="1"/>
    <xf numFmtId="0" fontId="0" fillId="2" borderId="13" xfId="0" applyFill="1" applyBorder="1"/>
    <xf numFmtId="0" fontId="5" fillId="0" borderId="10" xfId="0" applyFont="1" applyFill="1" applyBorder="1" applyAlignment="1">
      <alignment vertical="top" wrapText="1"/>
    </xf>
    <xf numFmtId="0" fontId="0" fillId="0" borderId="0" xfId="0" applyFill="1"/>
    <xf numFmtId="0" fontId="2" fillId="0" borderId="10" xfId="1" applyBorder="1"/>
    <xf numFmtId="0" fontId="2" fillId="0" borderId="10" xfId="1" applyBorder="1" applyAlignment="1">
      <alignment vertical="center"/>
    </xf>
    <xf numFmtId="0" fontId="2" fillId="0" borderId="13" xfId="1" applyBorder="1"/>
    <xf numFmtId="14" fontId="0" fillId="0" borderId="10" xfId="0" applyNumberFormat="1" applyBorder="1" applyAlignment="1">
      <alignment horizontal="center" vertical="center"/>
    </xf>
    <xf numFmtId="0" fontId="0" fillId="0" borderId="10" xfId="0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1" fillId="0" borderId="4" xfId="0" applyFont="1" applyBorder="1"/>
    <xf numFmtId="0" fontId="1" fillId="0" borderId="0" xfId="0" applyFont="1" applyBorder="1"/>
    <xf numFmtId="14" fontId="0" fillId="0" borderId="0" xfId="0" applyNumberFormat="1" applyBorder="1" applyAlignment="1">
      <alignment horizontal="center"/>
    </xf>
    <xf numFmtId="49" fontId="0" fillId="0" borderId="13" xfId="0" applyNumberFormat="1" applyBorder="1"/>
    <xf numFmtId="0" fontId="0" fillId="0" borderId="13" xfId="0" applyBorder="1"/>
    <xf numFmtId="164" fontId="0" fillId="3" borderId="13" xfId="0" applyNumberFormat="1" applyFont="1" applyFill="1" applyBorder="1" applyAlignment="1">
      <alignment vertical="top"/>
    </xf>
    <xf numFmtId="0" fontId="1" fillId="2" borderId="6" xfId="0" applyFont="1" applyFill="1" applyBorder="1"/>
    <xf numFmtId="0" fontId="1" fillId="2" borderId="7" xfId="0" applyFont="1" applyFill="1" applyBorder="1"/>
    <xf numFmtId="0" fontId="0" fillId="2" borderId="7" xfId="0" applyFill="1" applyBorder="1"/>
    <xf numFmtId="0" fontId="0" fillId="2" borderId="8" xfId="0" applyFill="1" applyBorder="1"/>
    <xf numFmtId="164" fontId="0" fillId="3" borderId="10" xfId="0" applyNumberFormat="1" applyFont="1" applyFill="1" applyBorder="1" applyAlignment="1">
      <alignment vertical="top"/>
    </xf>
    <xf numFmtId="4" fontId="0" fillId="0" borderId="10" xfId="0" applyNumberFormat="1" applyBorder="1"/>
    <xf numFmtId="0" fontId="0" fillId="0" borderId="0" xfId="0" applyFill="1" applyBorder="1"/>
    <xf numFmtId="49" fontId="0" fillId="0" borderId="10" xfId="0" applyNumberFormat="1" applyBorder="1" applyAlignment="1">
      <alignment horizontal="center" vertical="center"/>
    </xf>
    <xf numFmtId="0" fontId="1" fillId="0" borderId="0" xfId="0" applyFont="1" applyFill="1" applyBorder="1" applyAlignment="1">
      <alignment horizontal="right"/>
    </xf>
    <xf numFmtId="4" fontId="1" fillId="0" borderId="13" xfId="0" applyNumberFormat="1" applyFont="1" applyBorder="1"/>
    <xf numFmtId="49" fontId="0" fillId="0" borderId="10" xfId="0" applyNumberFormat="1" applyBorder="1" applyAlignment="1"/>
    <xf numFmtId="0" fontId="0" fillId="0" borderId="0" xfId="0" applyAlignment="1"/>
    <xf numFmtId="4" fontId="0" fillId="0" borderId="0" xfId="0" applyNumberFormat="1" applyFill="1"/>
    <xf numFmtId="4" fontId="0" fillId="0" borderId="0" xfId="0" applyNumberFormat="1" applyFill="1" applyAlignment="1">
      <alignment horizontal="right"/>
    </xf>
    <xf numFmtId="4" fontId="0" fillId="0" borderId="10" xfId="0" applyNumberFormat="1" applyBorder="1" applyAlignment="1"/>
    <xf numFmtId="0" fontId="2" fillId="0" borderId="0" xfId="1" applyAlignment="1"/>
    <xf numFmtId="0" fontId="0" fillId="3" borderId="11" xfId="0" applyFill="1" applyBorder="1" applyAlignment="1">
      <alignment horizontal="left" vertical="top" wrapText="1"/>
    </xf>
    <xf numFmtId="0" fontId="0" fillId="3" borderId="12" xfId="0" applyFill="1" applyBorder="1" applyAlignment="1">
      <alignment vertical="top"/>
    </xf>
    <xf numFmtId="0" fontId="0" fillId="0" borderId="10" xfId="0" applyFill="1" applyBorder="1" applyAlignment="1">
      <alignment vertical="top" wrapText="1"/>
    </xf>
    <xf numFmtId="0" fontId="0" fillId="0" borderId="13" xfId="0" applyFill="1" applyBorder="1" applyAlignment="1">
      <alignment vertical="top" wrapText="1"/>
    </xf>
    <xf numFmtId="0" fontId="0" fillId="3" borderId="10" xfId="0" applyFill="1" applyBorder="1" applyAlignment="1">
      <alignment vertical="top"/>
    </xf>
  </cellXfs>
  <cellStyles count="3">
    <cellStyle name="Hiperlink" xfId="1" builtinId="8"/>
    <cellStyle name="Normal" xfId="0" builtinId="0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transparencia.moradaturismoeventos.com.br/Arquivos/Transparencias/2/2/2025/PDF/0425-297.pdf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transparencia.moradaturismoeventos.com.br/Arquivos/Transparencias/2/2/2025/PDF/0425-296.pdf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transparencia.moradaturismoeventos.com.br/Arquivos/Transparencias/2/2/2025/PDF/0425-293.pdf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transparencia.moradaturismoeventos.com.br/Arquivos/Transparencias/2/2/2025/PDF/0425-294.pdf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transparencia.moradaturismoeventos.com.br/Arquivos/Transparencias/2/2/2025/PDF/0425-305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moradaturismoeventos.com.br/Arquivos/Transparencias/2/2/2025/PDF/0425-288.pdf" TargetMode="External"/><Relationship Id="rId3" Type="http://schemas.openxmlformats.org/officeDocument/2006/relationships/hyperlink" Target="https://transparencia.moradaturismoeventos.com.br/Arquivos/Transparencias/2/2/2025/PDF/0425-284.pdf" TargetMode="External"/><Relationship Id="rId7" Type="http://schemas.openxmlformats.org/officeDocument/2006/relationships/hyperlink" Target="https://transparencia.moradaturismoeventos.com.br/Arquivos/Transparencias/2/2/2025/PDF/0425-287.pdf" TargetMode="External"/><Relationship Id="rId2" Type="http://schemas.openxmlformats.org/officeDocument/2006/relationships/hyperlink" Target="https://transparencia.moradaturismoeventos.com.br/Arquivos/Transparencias/2/2/2025/PDF/0425-283.pdf" TargetMode="External"/><Relationship Id="rId1" Type="http://schemas.openxmlformats.org/officeDocument/2006/relationships/hyperlink" Target="https://transparencia.moradaturismoeventos.com.br/Arquivos/Transparencias/2/2/2025/PDF/0425-282.pdf" TargetMode="External"/><Relationship Id="rId6" Type="http://schemas.openxmlformats.org/officeDocument/2006/relationships/hyperlink" Target="https://transparencia.moradaturismoeventos.com.br/Arquivos/Transparencias/2/2/2025/PDF/0425-285.pdf" TargetMode="External"/><Relationship Id="rId11" Type="http://schemas.openxmlformats.org/officeDocument/2006/relationships/printerSettings" Target="../printerSettings/printerSettings7.bin"/><Relationship Id="rId5" Type="http://schemas.openxmlformats.org/officeDocument/2006/relationships/hyperlink" Target="https://transparencia.moradaturismoeventos.com.br/Arquivos/Transparencias/2/2/2025/PDF/0425-290.pdf" TargetMode="External"/><Relationship Id="rId10" Type="http://schemas.openxmlformats.org/officeDocument/2006/relationships/hyperlink" Target="https://transparencia.moradaturismoeventos.com.br/Arquivos/Transparencias/2/2/2025/PDF/0425-291.pdf" TargetMode="External"/><Relationship Id="rId4" Type="http://schemas.openxmlformats.org/officeDocument/2006/relationships/hyperlink" Target="https://transparencia.moradaturismoeventos.com.br/Arquivos/Transparencias/2/2/2025/PDF/0425-286.pdf" TargetMode="External"/><Relationship Id="rId9" Type="http://schemas.openxmlformats.org/officeDocument/2006/relationships/hyperlink" Target="https://transparencia.moradaturismoeventos.com.br/Arquivos/Transparencias/2/2/2025/PDF/0425-289.pdf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transparencia.moradaturismoeventos.com.br/Arquivos/Transparencias/2/2/2025/PDF/0425-295.pdf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s://transparencia.moradaturismoeventos.com.br/Arquivos/Transparencias/2/2/2025/PDF/0425-292.pdf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https://transparencia.moradaturismoeventos.com.br/Arquivos/Transparencias/2/2/2025/PDF/0325-225.pdf" TargetMode="External"/><Relationship Id="rId1" Type="http://schemas.openxmlformats.org/officeDocument/2006/relationships/hyperlink" Target="https://transparencia.moradaturismoeventos.com.br/Arquivos/Transparencias/2/2/2025/PDF/0425-236.pdf" TargetMode="Externa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openxmlformats.org/officeDocument/2006/relationships/hyperlink" Target="https://transparencia.moradaturismoeventos.com.br/Arquivos/Transparencias/2/2/2025/PDF/0425-306.pdf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https://transparencia.moradaturismoeventos.com.br/Arquivos/Transparencias/2/2/2025/PDF/0425-263.pdf" TargetMode="Externa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https://transparencia.moradaturismoeventos.com.br/Arquivos/Transparencias/2/2/2025/PDF/0425-304.pdf" TargetMode="Externa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hyperlink" Target="https://transparencia.moradaturismoeventos.com.br/Arquivos/Transparencias/2/2/2025/PDF/0425-313.pdf" TargetMode="External"/><Relationship Id="rId1" Type="http://schemas.openxmlformats.org/officeDocument/2006/relationships/hyperlink" Target="https://transparencia.moradaturismoeventos.com.br/Arquivos/Transparencias/2/2/2025/PDF/0425-314.pdf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6.bin"/><Relationship Id="rId2" Type="http://schemas.openxmlformats.org/officeDocument/2006/relationships/hyperlink" Target="https://transparencia.moradaturismoeventos.com.br/Arquivos/Transparencias/2/2/2025/PDF/0425-312.pdf" TargetMode="External"/><Relationship Id="rId1" Type="http://schemas.openxmlformats.org/officeDocument/2006/relationships/hyperlink" Target="https://transparencia.moradaturismoeventos.com.br/Arquivos/Transparencias/2/2/2025/PDF/0425-311.pdf" TargetMode="Externa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8.bin"/><Relationship Id="rId2" Type="http://schemas.openxmlformats.org/officeDocument/2006/relationships/hyperlink" Target="https://transparencia.moradaturismoeventos.com.br/Arquivos/Transparencias/2/2/2025/PDF/0425-280.pdf" TargetMode="External"/><Relationship Id="rId1" Type="http://schemas.openxmlformats.org/officeDocument/2006/relationships/hyperlink" Target="https://transparencia.moradaturismoeventos.com.br/Arquivos/Transparencias/2/2/2025/PDF/0425-278.pdf" TargetMode="Externa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hyperlink" Target="https://transparencia.moradaturismoeventos.com.br/Arquivos/Transparencias/2/2/2025/PDF/0425-310.pdf" TargetMode="External"/><Relationship Id="rId1" Type="http://schemas.openxmlformats.org/officeDocument/2006/relationships/hyperlink" Target="https://transparencia.moradaturismoeventos.com.br/Arquivos/Transparencias/2/2/2025/PDF/0425-308.pdf" TargetMode="Externa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openxmlformats.org/officeDocument/2006/relationships/hyperlink" Target="https://transparencia.moradaturismoeventos.com.br/Arquivos/Transparencias/2/2/2025/PDF/0425-299.pdf" TargetMode="External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hyperlink" Target="https://transparencia.moradaturismoeventos.com.br/Arquivos/Transparencias/2/2/2025/PDF/0425-298.pdf" TargetMode="Externa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moradaturismoeventos.com.br/Arquivos/Transparencias/2/2/2025/PDF/0425-254.pdf" TargetMode="External"/><Relationship Id="rId2" Type="http://schemas.openxmlformats.org/officeDocument/2006/relationships/hyperlink" Target="https://transparencia.moradaturismoeventos.com.br/Arquivos/Transparencias/2/2/2025/PDF/0425-253.pdf" TargetMode="External"/><Relationship Id="rId1" Type="http://schemas.openxmlformats.org/officeDocument/2006/relationships/hyperlink" Target="https://transparencia.moradaturismoeventos.com.br/Arquivos/Transparencias/2/2/2025/PDF/0425-252.pdf" TargetMode="Externa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hyperlink" Target="https://transparencia.moradaturismoeventos.com.br/Arquivos/Transparencias/2/2/2025/PDF/0425-266.pdf" TargetMode="External"/><Relationship Id="rId2" Type="http://schemas.openxmlformats.org/officeDocument/2006/relationships/hyperlink" Target="https://transparencia.moradaturismoeventos.com.br/Arquivos/Transparencias/2/2/2025/PDF/0425-265.pdf" TargetMode="External"/><Relationship Id="rId1" Type="http://schemas.openxmlformats.org/officeDocument/2006/relationships/hyperlink" Target="https://transparencia.moradaturismoeventos.com.br/Arquivos/Transparencias/2/2/2025/PDF/0425-26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G61"/>
  <sheetViews>
    <sheetView showGridLines="0" tabSelected="1" zoomScale="130" zoomScaleNormal="130" workbookViewId="0">
      <pane ySplit="5" topLeftCell="A6" activePane="bottomLeft" state="frozen"/>
      <selection activeCell="C38" sqref="C38"/>
      <selection pane="bottomLeft"/>
    </sheetView>
  </sheetViews>
  <sheetFormatPr defaultRowHeight="15" x14ac:dyDescent="0.25"/>
  <cols>
    <col min="1" max="1" width="1.5703125" customWidth="1"/>
    <col min="2" max="3" width="3.5703125" customWidth="1"/>
    <col min="4" max="4" width="41.285156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75</v>
      </c>
      <c r="C3" s="9"/>
      <c r="D3" s="9"/>
      <c r="E3" s="9"/>
      <c r="F3" s="9"/>
      <c r="G3" s="10"/>
    </row>
    <row r="4" spans="2:7" ht="15.75" thickBot="1" x14ac:dyDescent="0.3">
      <c r="B4" s="16" t="s">
        <v>76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21</v>
      </c>
      <c r="F5" s="20" t="s">
        <v>8</v>
      </c>
      <c r="G5" s="20"/>
    </row>
    <row r="6" spans="2:7" ht="15.75" thickTop="1" x14ac:dyDescent="0.25">
      <c r="B6" s="1" t="s">
        <v>4</v>
      </c>
      <c r="C6" s="1"/>
      <c r="E6" s="15"/>
      <c r="F6" s="15"/>
      <c r="G6" s="15"/>
    </row>
    <row r="7" spans="2:7" x14ac:dyDescent="0.25">
      <c r="C7" s="1" t="s">
        <v>22</v>
      </c>
      <c r="D7" t="s">
        <v>2</v>
      </c>
      <c r="E7" s="94">
        <f>'1.'!D6</f>
        <v>2942.85</v>
      </c>
      <c r="F7" s="18" t="s">
        <v>19</v>
      </c>
    </row>
    <row r="8" spans="2:7" x14ac:dyDescent="0.25">
      <c r="C8" s="1" t="s">
        <v>23</v>
      </c>
      <c r="D8" t="s">
        <v>3</v>
      </c>
      <c r="E8" s="94">
        <f>'2.'!D6</f>
        <v>637.62</v>
      </c>
      <c r="F8" s="18" t="s">
        <v>19</v>
      </c>
    </row>
    <row r="9" spans="2:7" x14ac:dyDescent="0.25">
      <c r="B9" s="1" t="s">
        <v>9</v>
      </c>
      <c r="C9" s="1"/>
      <c r="E9" s="94"/>
      <c r="F9" s="4"/>
    </row>
    <row r="10" spans="2:7" x14ac:dyDescent="0.25">
      <c r="C10" s="1" t="s">
        <v>24</v>
      </c>
      <c r="D10" t="s">
        <v>10</v>
      </c>
      <c r="E10" s="94">
        <f>'3.'!D8</f>
        <v>2000</v>
      </c>
      <c r="F10" s="18" t="s">
        <v>19</v>
      </c>
    </row>
    <row r="11" spans="2:7" x14ac:dyDescent="0.25">
      <c r="C11" s="1" t="s">
        <v>25</v>
      </c>
      <c r="D11" t="s">
        <v>11</v>
      </c>
      <c r="E11" s="94">
        <f>'4.'!D10</f>
        <v>449.43</v>
      </c>
      <c r="F11" s="18" t="s">
        <v>19</v>
      </c>
    </row>
    <row r="12" spans="2:7" x14ac:dyDescent="0.25">
      <c r="C12" s="1" t="s">
        <v>26</v>
      </c>
      <c r="D12" t="s">
        <v>50</v>
      </c>
      <c r="E12" s="94">
        <f>'5.'!D10</f>
        <v>2195</v>
      </c>
      <c r="F12" s="18" t="s">
        <v>19</v>
      </c>
    </row>
    <row r="13" spans="2:7" x14ac:dyDescent="0.25">
      <c r="B13" s="1" t="s">
        <v>12</v>
      </c>
      <c r="C13" s="1"/>
      <c r="E13" s="94"/>
      <c r="F13" s="4"/>
    </row>
    <row r="14" spans="2:7" x14ac:dyDescent="0.25">
      <c r="C14" s="1" t="s">
        <v>27</v>
      </c>
      <c r="D14" t="s">
        <v>13</v>
      </c>
      <c r="E14" s="94">
        <f>'6.'!D6</f>
        <v>4456.58</v>
      </c>
      <c r="F14" s="18" t="s">
        <v>19</v>
      </c>
    </row>
    <row r="15" spans="2:7" x14ac:dyDescent="0.25">
      <c r="C15" s="1" t="s">
        <v>27</v>
      </c>
      <c r="D15" t="s">
        <v>58</v>
      </c>
      <c r="E15" s="94">
        <f>'6.'!D7</f>
        <v>4456.58</v>
      </c>
      <c r="F15" s="18" t="s">
        <v>19</v>
      </c>
    </row>
    <row r="16" spans="2:7" x14ac:dyDescent="0.25">
      <c r="C16" s="1" t="s">
        <v>27</v>
      </c>
      <c r="D16" s="9" t="s">
        <v>57</v>
      </c>
      <c r="E16" s="94">
        <f>'6.'!D8</f>
        <v>7087.07</v>
      </c>
      <c r="F16" s="18" t="s">
        <v>19</v>
      </c>
    </row>
    <row r="17" spans="2:6" x14ac:dyDescent="0.25">
      <c r="C17" s="1" t="s">
        <v>27</v>
      </c>
      <c r="D17" s="88" t="s">
        <v>63</v>
      </c>
      <c r="E17" s="94">
        <f>'6.'!D11</f>
        <v>2439.98</v>
      </c>
      <c r="F17" s="18" t="s">
        <v>19</v>
      </c>
    </row>
    <row r="18" spans="2:6" x14ac:dyDescent="0.25">
      <c r="C18" s="1" t="s">
        <v>27</v>
      </c>
      <c r="D18" s="9" t="s">
        <v>56</v>
      </c>
      <c r="E18" s="94">
        <f>'6.'!D9</f>
        <v>13778.63</v>
      </c>
      <c r="F18" s="18" t="s">
        <v>19</v>
      </c>
    </row>
    <row r="19" spans="2:6" x14ac:dyDescent="0.25">
      <c r="C19" s="1" t="s">
        <v>27</v>
      </c>
      <c r="D19" s="88" t="s">
        <v>64</v>
      </c>
      <c r="E19" s="94">
        <f>'6.'!D12</f>
        <v>2439.98</v>
      </c>
      <c r="F19" s="18" t="s">
        <v>19</v>
      </c>
    </row>
    <row r="20" spans="2:6" x14ac:dyDescent="0.25">
      <c r="C20" s="1" t="s">
        <v>27</v>
      </c>
      <c r="D20" s="88" t="s">
        <v>65</v>
      </c>
      <c r="E20" s="95">
        <f>'6.'!D13</f>
        <v>2439.98</v>
      </c>
      <c r="F20" s="18" t="s">
        <v>19</v>
      </c>
    </row>
    <row r="21" spans="2:6" x14ac:dyDescent="0.25">
      <c r="C21" s="1" t="s">
        <v>27</v>
      </c>
      <c r="D21" s="88" t="s">
        <v>66</v>
      </c>
      <c r="E21" s="94">
        <f>'6.'!D14</f>
        <v>2439.98</v>
      </c>
      <c r="F21" s="18" t="s">
        <v>19</v>
      </c>
    </row>
    <row r="22" spans="2:6" x14ac:dyDescent="0.25">
      <c r="C22" s="1" t="s">
        <v>27</v>
      </c>
      <c r="D22" s="88" t="s">
        <v>67</v>
      </c>
      <c r="E22" s="94">
        <f>'6.'!D10</f>
        <v>4456.58</v>
      </c>
      <c r="F22" s="18" t="s">
        <v>19</v>
      </c>
    </row>
    <row r="23" spans="2:6" x14ac:dyDescent="0.25">
      <c r="C23" s="1" t="s">
        <v>27</v>
      </c>
      <c r="D23" s="88" t="s">
        <v>68</v>
      </c>
      <c r="E23" s="95">
        <f>'6.'!D15</f>
        <v>2439.98</v>
      </c>
      <c r="F23" s="18" t="s">
        <v>19</v>
      </c>
    </row>
    <row r="24" spans="2:6" x14ac:dyDescent="0.25">
      <c r="B24" s="1" t="s">
        <v>14</v>
      </c>
      <c r="C24" s="1"/>
      <c r="E24" s="94"/>
      <c r="F24" s="4"/>
    </row>
    <row r="25" spans="2:6" x14ac:dyDescent="0.25">
      <c r="C25" s="1" t="s">
        <v>28</v>
      </c>
      <c r="D25" t="s">
        <v>16</v>
      </c>
      <c r="E25" s="94">
        <f>'7.'!D8</f>
        <v>489.88</v>
      </c>
      <c r="F25" s="18" t="s">
        <v>19</v>
      </c>
    </row>
    <row r="26" spans="2:6" x14ac:dyDescent="0.25">
      <c r="C26" s="1" t="s">
        <v>29</v>
      </c>
      <c r="D26" t="s">
        <v>15</v>
      </c>
      <c r="E26" s="95">
        <f>'8.'!D9</f>
        <v>9287.07</v>
      </c>
      <c r="F26" s="18" t="s">
        <v>19</v>
      </c>
    </row>
    <row r="27" spans="2:6" x14ac:dyDescent="0.25">
      <c r="B27" s="1" t="s">
        <v>17</v>
      </c>
      <c r="C27" s="1"/>
      <c r="E27" s="94"/>
      <c r="F27" s="4"/>
    </row>
    <row r="28" spans="2:6" x14ac:dyDescent="0.25">
      <c r="B28" s="1"/>
      <c r="C28" s="1" t="s">
        <v>30</v>
      </c>
      <c r="D28" t="s">
        <v>48</v>
      </c>
      <c r="E28" s="94">
        <f>'9.'!D8</f>
        <v>130.99</v>
      </c>
      <c r="F28" s="43" t="s">
        <v>19</v>
      </c>
    </row>
    <row r="29" spans="2:6" x14ac:dyDescent="0.25">
      <c r="B29" s="1"/>
      <c r="C29" s="1" t="s">
        <v>31</v>
      </c>
      <c r="D29" t="s">
        <v>49</v>
      </c>
      <c r="E29" s="94">
        <f>'10.'!D8</f>
        <v>3200</v>
      </c>
      <c r="F29" s="43" t="s">
        <v>19</v>
      </c>
    </row>
    <row r="30" spans="2:6" x14ac:dyDescent="0.25">
      <c r="C30" s="1" t="s">
        <v>32</v>
      </c>
      <c r="D30" t="s">
        <v>70</v>
      </c>
      <c r="E30" s="94">
        <f>'11.'!D8</f>
        <v>197.99</v>
      </c>
      <c r="F30" s="43" t="s">
        <v>19</v>
      </c>
    </row>
    <row r="31" spans="2:6" x14ac:dyDescent="0.25">
      <c r="C31" s="1" t="s">
        <v>33</v>
      </c>
      <c r="D31" t="s">
        <v>53</v>
      </c>
      <c r="E31" s="94">
        <f>'12.'!D10</f>
        <v>164.91</v>
      </c>
      <c r="F31" s="43" t="s">
        <v>19</v>
      </c>
    </row>
    <row r="32" spans="2:6" x14ac:dyDescent="0.25">
      <c r="C32" s="1" t="s">
        <v>34</v>
      </c>
      <c r="D32" t="s">
        <v>74</v>
      </c>
      <c r="E32" s="94">
        <f>'13.'!D8</f>
        <v>0</v>
      </c>
      <c r="F32" s="43" t="s">
        <v>19</v>
      </c>
    </row>
    <row r="33" spans="2:6" x14ac:dyDescent="0.25">
      <c r="C33" s="1" t="s">
        <v>35</v>
      </c>
      <c r="D33" t="s">
        <v>40</v>
      </c>
      <c r="E33" s="94">
        <f>'14.'!D9</f>
        <v>209.93</v>
      </c>
      <c r="F33" s="18" t="s">
        <v>19</v>
      </c>
    </row>
    <row r="34" spans="2:6" x14ac:dyDescent="0.25">
      <c r="C34" s="1" t="s">
        <v>42</v>
      </c>
      <c r="D34" t="s">
        <v>41</v>
      </c>
      <c r="E34" s="94">
        <f>'15.'!D9</f>
        <v>2743.64</v>
      </c>
      <c r="F34" s="18" t="s">
        <v>19</v>
      </c>
    </row>
    <row r="35" spans="2:6" x14ac:dyDescent="0.25">
      <c r="C35" s="1" t="s">
        <v>43</v>
      </c>
      <c r="D35" t="s">
        <v>72</v>
      </c>
      <c r="E35" s="94">
        <f>'16.'!D10</f>
        <v>0</v>
      </c>
      <c r="F35" s="18" t="s">
        <v>19</v>
      </c>
    </row>
    <row r="36" spans="2:6" x14ac:dyDescent="0.25">
      <c r="B36" s="1" t="s">
        <v>39</v>
      </c>
      <c r="C36" s="1"/>
      <c r="E36" s="94"/>
      <c r="F36" s="4"/>
    </row>
    <row r="37" spans="2:6" x14ac:dyDescent="0.25">
      <c r="C37" s="1" t="s">
        <v>44</v>
      </c>
      <c r="D37" t="s">
        <v>18</v>
      </c>
      <c r="E37" s="94">
        <f>'17.'!D10</f>
        <v>35</v>
      </c>
      <c r="F37" s="18" t="s">
        <v>19</v>
      </c>
    </row>
    <row r="38" spans="2:6" x14ac:dyDescent="0.25">
      <c r="C38" s="1" t="s">
        <v>45</v>
      </c>
      <c r="D38" s="69" t="s">
        <v>55</v>
      </c>
      <c r="E38" s="94">
        <f>'18.'!D8</f>
        <v>0</v>
      </c>
      <c r="F38" s="18" t="s">
        <v>19</v>
      </c>
    </row>
    <row r="39" spans="2:6" x14ac:dyDescent="0.25">
      <c r="C39" s="1" t="s">
        <v>51</v>
      </c>
      <c r="D39" t="s">
        <v>54</v>
      </c>
      <c r="E39" s="94">
        <v>2780.97</v>
      </c>
      <c r="F39" s="18" t="s">
        <v>19</v>
      </c>
    </row>
    <row r="40" spans="2:6" x14ac:dyDescent="0.25">
      <c r="C40" s="1" t="s">
        <v>52</v>
      </c>
      <c r="D40" t="s">
        <v>46</v>
      </c>
      <c r="E40" s="94">
        <f>'20.'!D8</f>
        <v>2825.13</v>
      </c>
      <c r="F40" s="18" t="s">
        <v>19</v>
      </c>
    </row>
    <row r="41" spans="2:6" x14ac:dyDescent="0.25">
      <c r="C41" s="1" t="s">
        <v>59</v>
      </c>
      <c r="D41" t="s">
        <v>47</v>
      </c>
      <c r="E41" s="94">
        <f>'21.'!D8</f>
        <v>4708.55</v>
      </c>
      <c r="F41" s="18" t="s">
        <v>19</v>
      </c>
    </row>
    <row r="42" spans="2:6" x14ac:dyDescent="0.25">
      <c r="C42" s="1" t="s">
        <v>60</v>
      </c>
      <c r="D42" t="s">
        <v>62</v>
      </c>
      <c r="E42" s="94">
        <f>'22.'!D11</f>
        <v>1688.1000000000001</v>
      </c>
      <c r="F42" s="18" t="s">
        <v>19</v>
      </c>
    </row>
    <row r="43" spans="2:6" x14ac:dyDescent="0.25">
      <c r="C43" s="1" t="s">
        <v>71</v>
      </c>
      <c r="D43" t="s">
        <v>61</v>
      </c>
      <c r="E43" s="94">
        <f>'23.'!D10</f>
        <v>434</v>
      </c>
      <c r="F43" s="18" t="s">
        <v>19</v>
      </c>
    </row>
    <row r="44" spans="2:6" x14ac:dyDescent="0.25">
      <c r="C44" s="1"/>
      <c r="E44" s="4"/>
      <c r="F44" s="18"/>
    </row>
    <row r="45" spans="2:6" x14ac:dyDescent="0.25">
      <c r="D45" s="28" t="s">
        <v>37</v>
      </c>
      <c r="E45" s="27">
        <f>SUM(E7:E44)</f>
        <v>83556.400000000023</v>
      </c>
      <c r="F45" s="4"/>
    </row>
    <row r="46" spans="2:6" x14ac:dyDescent="0.25">
      <c r="E46" s="4"/>
      <c r="F46" s="4"/>
    </row>
    <row r="47" spans="2:6" x14ac:dyDescent="0.25">
      <c r="D47" s="44"/>
      <c r="E47" s="4"/>
      <c r="F47" s="4"/>
    </row>
    <row r="48" spans="2:6" x14ac:dyDescent="0.25">
      <c r="E48" s="4"/>
      <c r="F48" s="4"/>
    </row>
    <row r="49" spans="5:6" x14ac:dyDescent="0.25">
      <c r="E49" s="4"/>
      <c r="F49" s="4"/>
    </row>
    <row r="50" spans="5:6" x14ac:dyDescent="0.25">
      <c r="E50" s="4"/>
      <c r="F50" s="4"/>
    </row>
    <row r="51" spans="5:6" x14ac:dyDescent="0.25">
      <c r="E51" s="4"/>
      <c r="F51" s="4"/>
    </row>
    <row r="52" spans="5:6" x14ac:dyDescent="0.25">
      <c r="E52" s="4"/>
      <c r="F52" s="4"/>
    </row>
    <row r="53" spans="5:6" x14ac:dyDescent="0.25">
      <c r="E53" s="4"/>
      <c r="F53" s="4"/>
    </row>
    <row r="54" spans="5:6" x14ac:dyDescent="0.25">
      <c r="E54" s="4"/>
      <c r="F54" s="4"/>
    </row>
    <row r="55" spans="5:6" x14ac:dyDescent="0.25">
      <c r="E55" s="4"/>
      <c r="F55" s="4"/>
    </row>
    <row r="56" spans="5:6" x14ac:dyDescent="0.25">
      <c r="E56" s="4"/>
      <c r="F56" s="4"/>
    </row>
    <row r="57" spans="5:6" x14ac:dyDescent="0.25">
      <c r="E57" s="4"/>
      <c r="F57" s="4"/>
    </row>
    <row r="58" spans="5:6" x14ac:dyDescent="0.25">
      <c r="E58" s="4"/>
      <c r="F58" s="4"/>
    </row>
    <row r="59" spans="5:6" x14ac:dyDescent="0.25">
      <c r="E59" s="4"/>
      <c r="F59" s="4"/>
    </row>
    <row r="60" spans="5:6" x14ac:dyDescent="0.25">
      <c r="E60" s="4"/>
      <c r="F60" s="4"/>
    </row>
    <row r="61" spans="5:6" x14ac:dyDescent="0.25">
      <c r="E61" s="4"/>
      <c r="F61" s="4"/>
    </row>
  </sheetData>
  <sheetProtection algorithmName="SHA-512" hashValue="KrxqvThryzqtqrgNkO+VU3V4c3mME8JYM4I+EvSCuK8IQoXDKng1Y9J6KqDs5oH2YDPQe+aDN9s9sBHWT3YX4Q==" saltValue="gsAKv+xz+hJMYRN6h6zKnw==" spinCount="100000" sheet="1" objects="1" scenarios="1"/>
  <sortState ref="D14:F24">
    <sortCondition ref="D14"/>
  </sortState>
  <hyperlinks>
    <hyperlink ref="F7" location="'1.'!A1" display="abertura"/>
    <hyperlink ref="F8" location="'2.'!A1" display="abertura"/>
    <hyperlink ref="F10:F11" location="Pis!A1" display="abertura"/>
    <hyperlink ref="F10" location="'3.'!A1" display="abertura"/>
    <hyperlink ref="F11" location="'4.'!A1" display="abertura"/>
    <hyperlink ref="F25" location="'7.'!A1" display="abertura"/>
    <hyperlink ref="F26" location="'8.'!A1" display="abertura"/>
    <hyperlink ref="F34" location="'15.'!A1" display="abertura"/>
    <hyperlink ref="F33" location="'14.'!A1" display="abertura"/>
    <hyperlink ref="F20" location="'6.'!A1" display="abertura"/>
    <hyperlink ref="F37" location="'17.'!A1" display="abertura"/>
    <hyperlink ref="F40" location="'20.'!A1" display="abertura"/>
    <hyperlink ref="F41" location="'21.'!A1" display="abertura"/>
    <hyperlink ref="F28" location="'9.'!A1" display="abertura"/>
    <hyperlink ref="F29" location="'10.'!A1" display="abertura"/>
    <hyperlink ref="F12" location="'5.'!A1" display="abertura"/>
    <hyperlink ref="F15:F21" location="'6.'!A1" display="abertura"/>
    <hyperlink ref="F31" location="'12.'!A1" display="abertura"/>
    <hyperlink ref="F39" location="'19.'!A1" display="abertura"/>
    <hyperlink ref="F38" location="'18.'!A1" display="abertura"/>
    <hyperlink ref="F30" location="'11.'!A1" display="abertura"/>
    <hyperlink ref="F32" location="'13.'!A1" display="abertura"/>
    <hyperlink ref="F22:F23" location="'6.'!A1" display="abertura"/>
    <hyperlink ref="F42" location="'22.'!A1" display="abertura"/>
    <hyperlink ref="F43" location="'23.'!A1" display="abertura"/>
    <hyperlink ref="F14" location="'6.'!A1" display="abertura"/>
    <hyperlink ref="F35" location="'16.'!A1" display="abertura"/>
  </hyperlinks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zoomScale="130" zoomScaleNormal="13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75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01/04/2025 a 31/04/2025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6"/>
    </row>
    <row r="6" spans="2:7" x14ac:dyDescent="0.25">
      <c r="B6" s="31" t="s">
        <v>77</v>
      </c>
      <c r="C6" s="31" t="s">
        <v>78</v>
      </c>
      <c r="D6" s="32">
        <v>2942.85</v>
      </c>
      <c r="E6" s="25" t="s">
        <v>20</v>
      </c>
      <c r="F6" s="43" t="s">
        <v>38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Q3lQeHQfBqLLnRpmxPuQWnWOkouivqt/AYiJikf85Kw85jptSTzc7h3XIECjIkWgKsgUGKB2CTJgMthJEr60oQ==" saltValue="CBVDF7L9OkhN5BUBceIjyA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zoomScale="145" zoomScaleNormal="145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75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01/04/2025 a 31/04/2025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6"/>
    </row>
    <row r="6" spans="2:7" x14ac:dyDescent="0.25">
      <c r="B6" s="31" t="s">
        <v>77</v>
      </c>
      <c r="C6" s="31" t="s">
        <v>79</v>
      </c>
      <c r="D6" s="32">
        <v>637.62</v>
      </c>
      <c r="E6" s="25" t="s">
        <v>20</v>
      </c>
      <c r="F6" s="43" t="s">
        <v>38</v>
      </c>
    </row>
    <row r="7" spans="2:7" x14ac:dyDescent="0.25">
      <c r="B7" s="2"/>
      <c r="D7" s="4"/>
    </row>
    <row r="8" spans="2:7" x14ac:dyDescent="0.25">
      <c r="B8" s="2"/>
      <c r="D8" s="4"/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1B7SXD2A21SKHD1jDN3N77InIBohRvz5JBJQmHzDasnAt5N3a7xhqRThthfXE0aR0tWNQ9nUHxXHLaIk5fhe1A==" saltValue="pp8EFtZJe56LCf6M3ruORQ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zoomScale="145" zoomScaleNormal="145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style="57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58"/>
      <c r="G2" s="9"/>
    </row>
    <row r="3" spans="2:7" x14ac:dyDescent="0.25">
      <c r="B3" s="8" t="s">
        <v>1</v>
      </c>
      <c r="C3" s="9"/>
      <c r="D3" s="9"/>
      <c r="E3" s="9"/>
      <c r="F3" s="59"/>
      <c r="G3" s="9"/>
    </row>
    <row r="4" spans="2:7" ht="15.75" thickBot="1" x14ac:dyDescent="0.3">
      <c r="B4" s="16" t="str">
        <f>RAZÃO!B4</f>
        <v>Período : 01/04/2025 a 31/04/2025</v>
      </c>
      <c r="C4" s="17"/>
      <c r="D4" s="17"/>
      <c r="E4" s="11"/>
      <c r="F4" s="60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61"/>
    </row>
    <row r="6" spans="2:7" s="39" customFormat="1" ht="30" x14ac:dyDescent="0.25">
      <c r="B6" s="49" t="s">
        <v>77</v>
      </c>
      <c r="C6" s="38" t="s">
        <v>80</v>
      </c>
      <c r="D6" s="26">
        <v>2000</v>
      </c>
      <c r="E6" s="22" t="s">
        <v>20</v>
      </c>
      <c r="F6" s="71" t="s">
        <v>38</v>
      </c>
    </row>
    <row r="7" spans="2:7" x14ac:dyDescent="0.25">
      <c r="B7" s="2"/>
      <c r="D7" s="4"/>
    </row>
    <row r="8" spans="2:7" x14ac:dyDescent="0.25">
      <c r="B8" s="2"/>
      <c r="C8" s="24" t="s">
        <v>36</v>
      </c>
      <c r="D8" s="4">
        <f>SUM(D6:D7)</f>
        <v>2000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97ZMUFuuNhrAwEquXk0QXFaaGTbt3qrv5VaMktUw0iljrCbIHJ8hqEv6TkrpK8URHnxcnPM/XKK8xL/s17to9Q==" saltValue="qP6PoOOSYbsHjt7csRxFBA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E8" sqref="E8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01/04/2025 a 31/04/2025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6"/>
    </row>
    <row r="6" spans="2:7" s="39" customFormat="1" x14ac:dyDescent="0.25">
      <c r="B6" s="49" t="s">
        <v>77</v>
      </c>
      <c r="C6" s="102" t="s">
        <v>118</v>
      </c>
      <c r="D6" s="30">
        <v>449.43</v>
      </c>
      <c r="E6" s="22"/>
      <c r="F6" s="53" t="s">
        <v>38</v>
      </c>
    </row>
    <row r="7" spans="2:7" s="39" customFormat="1" x14ac:dyDescent="0.25">
      <c r="B7" s="49"/>
      <c r="C7" s="50"/>
      <c r="D7" s="30"/>
      <c r="E7" s="22"/>
      <c r="F7" s="55"/>
    </row>
    <row r="8" spans="2:7" s="39" customFormat="1" x14ac:dyDescent="0.25">
      <c r="B8" s="49"/>
      <c r="C8" s="50"/>
      <c r="D8" s="30"/>
      <c r="E8" s="53" t="s">
        <v>20</v>
      </c>
      <c r="F8" s="55"/>
    </row>
    <row r="9" spans="2:7" s="39" customFormat="1" x14ac:dyDescent="0.25">
      <c r="B9" s="40"/>
      <c r="D9" s="41"/>
    </row>
    <row r="10" spans="2:7" s="39" customFormat="1" x14ac:dyDescent="0.25">
      <c r="B10" s="40"/>
      <c r="C10" s="42" t="s">
        <v>36</v>
      </c>
      <c r="D10" s="41">
        <f>SUM(D6:D9)</f>
        <v>449.43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algorithmName="SHA-512" hashValue="gfjmIioT+nRj+zDwasowOvMCfdTtWmYE9mLA+KUJo3zEPghAeQDaQrfDE9in5JAdY/7tbV9WUD72bx+3moyi4Q==" saltValue="xrEIZf6dTRsKHffP0NOXlg==" spinCount="100000" sheet="1" objects="1" scenarios="1"/>
  <hyperlinks>
    <hyperlink ref="E8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E9" sqref="E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01/04/2025 a 31/04/2025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6"/>
    </row>
    <row r="6" spans="2:7" x14ac:dyDescent="0.25">
      <c r="B6" s="31" t="s">
        <v>81</v>
      </c>
      <c r="C6" s="23" t="s">
        <v>82</v>
      </c>
      <c r="D6" s="48">
        <v>2195</v>
      </c>
      <c r="E6" s="25"/>
      <c r="F6" s="43" t="s">
        <v>38</v>
      </c>
    </row>
    <row r="7" spans="2:7" x14ac:dyDescent="0.25">
      <c r="B7" s="31"/>
      <c r="C7" s="23"/>
      <c r="D7" s="48"/>
      <c r="E7" s="25"/>
      <c r="F7" s="70"/>
    </row>
    <row r="8" spans="2:7" x14ac:dyDescent="0.25">
      <c r="B8" s="31"/>
      <c r="C8" s="23"/>
      <c r="D8" s="48"/>
      <c r="E8" s="25"/>
      <c r="F8" s="70"/>
    </row>
    <row r="9" spans="2:7" x14ac:dyDescent="0.25">
      <c r="B9" s="31"/>
      <c r="C9" s="23"/>
      <c r="D9" s="48"/>
      <c r="E9" s="25" t="s">
        <v>20</v>
      </c>
      <c r="F9" s="70"/>
    </row>
    <row r="10" spans="2:7" x14ac:dyDescent="0.25">
      <c r="B10" s="2"/>
      <c r="C10" s="24" t="s">
        <v>36</v>
      </c>
      <c r="D10" s="4">
        <f>SUM(D6:D9)</f>
        <v>2195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algorithmName="SHA-512" hashValue="OaRFX20RmiwjdNA0GCjuPwkl82fJAk3f4LB8RdivbLO1KenQtiyJr+TPh9zcRR09vkP5k/S/WpGLtmtN4gGtXA==" saltValue="uaQkB5DkLf2Xe2r/5wC//A==" spinCount="100000" sheet="1" objects="1" scenarios="1"/>
  <hyperlinks>
    <hyperlink ref="E9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zoomScale="140" zoomScaleNormal="140" workbookViewId="0">
      <selection activeCell="E16" sqref="E16"/>
    </sheetView>
  </sheetViews>
  <sheetFormatPr defaultRowHeight="15" x14ac:dyDescent="0.25"/>
  <cols>
    <col min="1" max="1" width="2.5703125" customWidth="1"/>
    <col min="2" max="2" width="12.140625" customWidth="1"/>
    <col min="3" max="3" width="55.7109375" customWidth="1"/>
    <col min="4" max="4" width="11.7109375" customWidth="1"/>
    <col min="5" max="5" width="8.28515625" customWidth="1"/>
    <col min="6" max="6" width="8.7109375" customWidth="1"/>
  </cols>
  <sheetData>
    <row r="1" spans="1:7" ht="6" customHeight="1" thickBot="1" x14ac:dyDescent="0.3"/>
    <row r="2" spans="1:7" x14ac:dyDescent="0.25">
      <c r="B2" s="5" t="s">
        <v>0</v>
      </c>
      <c r="C2" s="21"/>
      <c r="D2" s="6"/>
      <c r="E2" s="6"/>
      <c r="F2" s="7"/>
      <c r="G2" s="9"/>
    </row>
    <row r="3" spans="1:7" x14ac:dyDescent="0.25">
      <c r="B3" s="8" t="s">
        <v>1</v>
      </c>
      <c r="C3" s="9"/>
      <c r="D3" s="9"/>
      <c r="E3" s="9"/>
      <c r="F3" s="10"/>
      <c r="G3" s="9"/>
    </row>
    <row r="4" spans="1:7" x14ac:dyDescent="0.25">
      <c r="B4" s="76" t="str">
        <f>RAZÃO!B4</f>
        <v>Período : 01/04/2025 a 31/04/2025</v>
      </c>
      <c r="C4" s="77"/>
      <c r="D4" s="77"/>
      <c r="E4" s="9"/>
      <c r="F4" s="10"/>
      <c r="G4" s="9"/>
    </row>
    <row r="5" spans="1:7" ht="15.75" thickBot="1" x14ac:dyDescent="0.3">
      <c r="B5" s="82" t="s">
        <v>5</v>
      </c>
      <c r="C5" s="83" t="s">
        <v>6</v>
      </c>
      <c r="D5" s="83" t="s">
        <v>7</v>
      </c>
      <c r="E5" s="84"/>
      <c r="F5" s="85"/>
    </row>
    <row r="6" spans="1:7" x14ac:dyDescent="0.25">
      <c r="A6" s="9"/>
      <c r="B6" s="79" t="s">
        <v>77</v>
      </c>
      <c r="C6" s="80" t="s">
        <v>83</v>
      </c>
      <c r="D6" s="81">
        <v>4456.58</v>
      </c>
      <c r="E6" s="80"/>
      <c r="F6" s="43" t="s">
        <v>38</v>
      </c>
    </row>
    <row r="7" spans="1:7" x14ac:dyDescent="0.25">
      <c r="A7" s="9"/>
      <c r="B7" s="31" t="s">
        <v>77</v>
      </c>
      <c r="C7" s="23" t="s">
        <v>84</v>
      </c>
      <c r="D7" s="86">
        <v>4456.58</v>
      </c>
      <c r="E7" s="23"/>
      <c r="F7" s="43" t="s">
        <v>38</v>
      </c>
    </row>
    <row r="8" spans="1:7" x14ac:dyDescent="0.25">
      <c r="A8" s="9"/>
      <c r="B8" s="31" t="s">
        <v>77</v>
      </c>
      <c r="C8" s="23" t="s">
        <v>85</v>
      </c>
      <c r="D8" s="86">
        <v>7087.07</v>
      </c>
      <c r="E8" s="23"/>
      <c r="F8" s="43" t="s">
        <v>38</v>
      </c>
    </row>
    <row r="9" spans="1:7" x14ac:dyDescent="0.25">
      <c r="A9" s="9"/>
      <c r="B9" s="31" t="s">
        <v>77</v>
      </c>
      <c r="C9" s="23" t="s">
        <v>86</v>
      </c>
      <c r="D9" s="87">
        <v>13778.63</v>
      </c>
      <c r="E9" s="25"/>
      <c r="F9" s="43" t="s">
        <v>38</v>
      </c>
    </row>
    <row r="10" spans="1:7" x14ac:dyDescent="0.25">
      <c r="A10" s="9"/>
      <c r="B10" s="31" t="s">
        <v>77</v>
      </c>
      <c r="C10" s="23" t="s">
        <v>87</v>
      </c>
      <c r="D10" s="86">
        <v>4456.58</v>
      </c>
      <c r="E10" s="25"/>
      <c r="F10" s="43" t="s">
        <v>38</v>
      </c>
    </row>
    <row r="11" spans="1:7" x14ac:dyDescent="0.25">
      <c r="A11" s="9"/>
      <c r="B11" s="31" t="s">
        <v>77</v>
      </c>
      <c r="C11" s="23" t="s">
        <v>88</v>
      </c>
      <c r="D11" s="86">
        <v>2439.98</v>
      </c>
      <c r="E11" s="25"/>
      <c r="F11" s="43" t="s">
        <v>38</v>
      </c>
    </row>
    <row r="12" spans="1:7" x14ac:dyDescent="0.25">
      <c r="A12" s="9"/>
      <c r="B12" s="31" t="s">
        <v>77</v>
      </c>
      <c r="C12" s="23" t="s">
        <v>89</v>
      </c>
      <c r="D12" s="86">
        <v>2439.98</v>
      </c>
      <c r="E12" s="25"/>
      <c r="F12" s="43" t="s">
        <v>38</v>
      </c>
    </row>
    <row r="13" spans="1:7" x14ac:dyDescent="0.25">
      <c r="A13" s="9"/>
      <c r="B13" s="31" t="s">
        <v>77</v>
      </c>
      <c r="C13" s="23" t="s">
        <v>90</v>
      </c>
      <c r="D13" s="86">
        <v>2439.98</v>
      </c>
      <c r="E13" s="25"/>
      <c r="F13" s="43" t="s">
        <v>38</v>
      </c>
    </row>
    <row r="14" spans="1:7" x14ac:dyDescent="0.25">
      <c r="A14" s="9"/>
      <c r="B14" s="31" t="s">
        <v>77</v>
      </c>
      <c r="C14" s="23" t="s">
        <v>91</v>
      </c>
      <c r="D14" s="86">
        <v>2439.98</v>
      </c>
      <c r="E14" s="25"/>
      <c r="F14" s="43" t="s">
        <v>38</v>
      </c>
    </row>
    <row r="15" spans="1:7" x14ac:dyDescent="0.25">
      <c r="A15" s="9"/>
      <c r="B15" s="31" t="s">
        <v>77</v>
      </c>
      <c r="C15" s="23" t="s">
        <v>92</v>
      </c>
      <c r="D15" s="87">
        <v>2439.98</v>
      </c>
      <c r="E15" s="25"/>
      <c r="F15" s="43" t="s">
        <v>38</v>
      </c>
    </row>
    <row r="16" spans="1:7" x14ac:dyDescent="0.25">
      <c r="A16" s="9"/>
      <c r="B16" s="31"/>
      <c r="C16" s="23"/>
      <c r="D16" s="86"/>
      <c r="E16" s="25" t="s">
        <v>20</v>
      </c>
      <c r="F16" s="70"/>
    </row>
    <row r="17" spans="1:6" x14ac:dyDescent="0.25">
      <c r="A17" s="9"/>
      <c r="B17" s="78"/>
      <c r="C17" s="9"/>
      <c r="D17" s="46"/>
      <c r="E17" s="9"/>
      <c r="F17" s="9"/>
    </row>
    <row r="18" spans="1:6" x14ac:dyDescent="0.25">
      <c r="A18" s="9"/>
      <c r="B18" s="78"/>
      <c r="C18" s="90" t="s">
        <v>73</v>
      </c>
      <c r="D18" s="91">
        <f>SUM(D6:D17)</f>
        <v>46435.340000000018</v>
      </c>
      <c r="E18" s="9"/>
      <c r="F18" s="9"/>
    </row>
    <row r="19" spans="1:6" x14ac:dyDescent="0.25">
      <c r="B19" s="2"/>
      <c r="D19" s="4"/>
    </row>
    <row r="20" spans="1:6" x14ac:dyDescent="0.25">
      <c r="B20" s="2"/>
      <c r="D20" s="4"/>
    </row>
    <row r="21" spans="1:6" x14ac:dyDescent="0.25">
      <c r="B21" s="2"/>
      <c r="D21" s="4"/>
    </row>
    <row r="22" spans="1:6" x14ac:dyDescent="0.25">
      <c r="B22" s="2"/>
      <c r="D22" s="4"/>
    </row>
    <row r="23" spans="1:6" x14ac:dyDescent="0.25">
      <c r="B23" s="2"/>
      <c r="D23" s="4"/>
    </row>
    <row r="24" spans="1:6" x14ac:dyDescent="0.25">
      <c r="B24" s="2"/>
      <c r="D24" s="4"/>
    </row>
    <row r="25" spans="1:6" x14ac:dyDescent="0.25">
      <c r="B25" s="2"/>
      <c r="D25" s="4"/>
    </row>
    <row r="26" spans="1:6" x14ac:dyDescent="0.25">
      <c r="B26" s="2"/>
      <c r="D26" s="4"/>
    </row>
    <row r="27" spans="1:6" x14ac:dyDescent="0.25">
      <c r="B27" s="2"/>
      <c r="D27" s="4"/>
    </row>
    <row r="28" spans="1:6" x14ac:dyDescent="0.25">
      <c r="B28" s="2"/>
      <c r="D28" s="4"/>
    </row>
    <row r="29" spans="1:6" x14ac:dyDescent="0.25">
      <c r="B29" s="2"/>
      <c r="D29" s="4"/>
    </row>
    <row r="30" spans="1:6" x14ac:dyDescent="0.25">
      <c r="B30" s="2"/>
      <c r="D30" s="4"/>
    </row>
    <row r="31" spans="1:6" x14ac:dyDescent="0.25">
      <c r="B31" s="2"/>
      <c r="D31" s="4"/>
    </row>
    <row r="32" spans="1:6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</sheetData>
  <sheetProtection algorithmName="SHA-512" hashValue="hI4Lt9562cLI+P5msqNdvt8H7ng6CrDeNOsrfCj/qjSxBs8QJRCfXHQ6ROsniXId8YZHy8XX36NUPsjTKhexsg==" saltValue="5fW+Y+gOLsODqZCG0bvMeg==" spinCount="100000" sheet="1" objects="1" scenarios="1"/>
  <phoneticPr fontId="4" type="noConversion"/>
  <hyperlinks>
    <hyperlink ref="E16" location="Razão!A1" display="retorna"/>
    <hyperlink ref="F6" r:id="rId1"/>
    <hyperlink ref="F7" r:id="rId2"/>
    <hyperlink ref="F8" r:id="rId3"/>
    <hyperlink ref="F9" r:id="rId4"/>
    <hyperlink ref="F10" r:id="rId5"/>
    <hyperlink ref="F11" r:id="rId6"/>
    <hyperlink ref="F12" r:id="rId7"/>
    <hyperlink ref="F13" r:id="rId8"/>
    <hyperlink ref="F14" r:id="rId9"/>
    <hyperlink ref="F15" r:id="rId10"/>
  </hyperlinks>
  <pageMargins left="0.511811024" right="0.511811024" top="0.78740157499999996" bottom="0.78740157499999996" header="0.31496062000000002" footer="0.31496062000000002"/>
  <pageSetup paperSize="9" orientation="portrait" r:id="rId1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01/04/2025 a 31/04/2025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6"/>
    </row>
    <row r="6" spans="2:7" ht="30" x14ac:dyDescent="0.25">
      <c r="B6" s="49" t="s">
        <v>77</v>
      </c>
      <c r="C6" s="98" t="s">
        <v>93</v>
      </c>
      <c r="D6" s="26">
        <v>489.88</v>
      </c>
      <c r="E6" s="22" t="s">
        <v>20</v>
      </c>
      <c r="F6" s="71" t="s">
        <v>38</v>
      </c>
    </row>
    <row r="7" spans="2:7" x14ac:dyDescent="0.25">
      <c r="B7" s="2"/>
      <c r="D7" s="4"/>
    </row>
    <row r="8" spans="2:7" x14ac:dyDescent="0.25">
      <c r="B8" s="2"/>
      <c r="C8" s="24" t="s">
        <v>36</v>
      </c>
      <c r="D8" s="4">
        <f>SUM(D6:D7)</f>
        <v>489.88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8TAk1vTWD4Kc2GMd2GpU8QcwFp/5rtFtpQS3R/NeJ5ZHwZWxUm5P338BeiofUTyuHcphSdPdkP2tCwcrMUgVOw==" saltValue="46kGjpYOF9xRn9J2DfxERA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2"/>
  <sheetViews>
    <sheetView showGridLines="0" zoomScale="130" zoomScaleNormal="13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01/04/2025 a 31/04/2025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6"/>
    </row>
    <row r="6" spans="2:7" s="93" customFormat="1" ht="30" x14ac:dyDescent="0.25">
      <c r="B6" s="92" t="s">
        <v>77</v>
      </c>
      <c r="C6" s="29" t="s">
        <v>94</v>
      </c>
      <c r="D6" s="96">
        <v>9287.07</v>
      </c>
      <c r="E6" s="25" t="s">
        <v>20</v>
      </c>
      <c r="F6" s="97" t="s">
        <v>38</v>
      </c>
    </row>
    <row r="7" spans="2:7" x14ac:dyDescent="0.25">
      <c r="B7" s="45"/>
      <c r="C7" s="33"/>
      <c r="D7" s="46"/>
      <c r="E7" s="47"/>
      <c r="F7" s="47"/>
    </row>
    <row r="8" spans="2:7" x14ac:dyDescent="0.25">
      <c r="B8" s="2"/>
      <c r="D8" s="4"/>
    </row>
    <row r="9" spans="2:7" x14ac:dyDescent="0.25">
      <c r="B9" s="2"/>
      <c r="C9" s="24" t="s">
        <v>36</v>
      </c>
      <c r="D9" s="4">
        <f>SUM(D6:D8)</f>
        <v>9287.07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algorithmName="SHA-512" hashValue="UTRpE0UTSPIRfGNF1vKZW0ImQPmEodadR04rknL5UIl2PqJeJCztj3VyuciyVZ6nufhVXX1CI2S/3ypoYE5fUw==" saltValue="TV8hKZygOw0phe5m8NbYKA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1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01/04/2025 a 31/04/2025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6"/>
    </row>
    <row r="6" spans="2:7" x14ac:dyDescent="0.25">
      <c r="B6" s="49" t="s">
        <v>99</v>
      </c>
      <c r="C6" s="99" t="s">
        <v>100</v>
      </c>
      <c r="D6" s="26">
        <v>130.99</v>
      </c>
      <c r="E6" s="23"/>
      <c r="F6" s="70" t="s">
        <v>38</v>
      </c>
    </row>
    <row r="7" spans="2:7" x14ac:dyDescent="0.25">
      <c r="B7" s="49"/>
      <c r="C7" s="51"/>
      <c r="D7" s="26"/>
      <c r="E7" s="22" t="s">
        <v>20</v>
      </c>
      <c r="F7" s="72" t="s">
        <v>38</v>
      </c>
    </row>
    <row r="8" spans="2:7" x14ac:dyDescent="0.25">
      <c r="B8" s="2"/>
      <c r="C8" s="24" t="s">
        <v>36</v>
      </c>
      <c r="D8" s="4">
        <f>SUM(D6:D7)</f>
        <v>130.99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</sheetData>
  <sheetProtection algorithmName="SHA-512" hashValue="diKXaaauFnizTk3IlB1S/k+DrUHTvXjsR5k2dA6vz3kNmS3Q9VUs4Ywtu45hQGOCw6xMyE4q79MQzrpqmxgv9w==" saltValue="W8eazEwOp/oAEwCgB/946Q==" spinCount="100000" sheet="1" objects="1" scenarios="1"/>
  <hyperlinks>
    <hyperlink ref="E7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80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46.2851562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01/04/2025 a 31/04/2025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x14ac:dyDescent="0.25">
      <c r="B6" s="14"/>
      <c r="C6" s="14"/>
      <c r="D6" s="14"/>
      <c r="E6" s="13"/>
      <c r="F6" s="67"/>
    </row>
    <row r="7" spans="2:7" ht="30" x14ac:dyDescent="0.25">
      <c r="B7" s="49" t="s">
        <v>77</v>
      </c>
      <c r="C7" s="37" t="s">
        <v>101</v>
      </c>
      <c r="D7" s="26">
        <v>3200</v>
      </c>
      <c r="E7" s="22" t="s">
        <v>20</v>
      </c>
      <c r="F7" s="71" t="s">
        <v>38</v>
      </c>
    </row>
    <row r="8" spans="2:7" x14ac:dyDescent="0.25">
      <c r="B8" s="2"/>
      <c r="C8" s="24" t="s">
        <v>36</v>
      </c>
      <c r="D8" s="4">
        <f>SUM(D7:D7)</f>
        <v>3200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algorithmName="SHA-512" hashValue="JRbrIASXzfEdCK2bn2XhUwcvhQgBYIOCufA36XumpPi5ufkgS5RsHk4oXYH1rpwKTUl8C6S9Y47Rsd8C3BijxQ==" saltValue="D652dDTdrmAnRnuSM4Yc7g==" spinCount="100000" sheet="1" objects="1" scenarios="1"/>
  <hyperlinks>
    <hyperlink ref="E7" location="Razão!A1" display="retorna"/>
    <hyperlink ref="F7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01/04/2025 a 31/04/2025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6"/>
    </row>
    <row r="6" spans="2:7" ht="30.75" customHeight="1" x14ac:dyDescent="0.25">
      <c r="B6" s="49" t="s">
        <v>102</v>
      </c>
      <c r="C6" s="29" t="s">
        <v>103</v>
      </c>
      <c r="D6" s="30">
        <v>197.99</v>
      </c>
      <c r="E6" s="22"/>
      <c r="F6" s="43" t="s">
        <v>38</v>
      </c>
    </row>
    <row r="7" spans="2:7" ht="21" customHeight="1" x14ac:dyDescent="0.25">
      <c r="B7" s="49"/>
      <c r="C7" s="29"/>
      <c r="D7" s="30"/>
      <c r="E7" s="22" t="s">
        <v>20</v>
      </c>
      <c r="F7" s="54"/>
    </row>
    <row r="8" spans="2:7" x14ac:dyDescent="0.25">
      <c r="B8" s="2"/>
      <c r="C8" s="24" t="s">
        <v>36</v>
      </c>
      <c r="D8" s="4">
        <f>SUM(D6:D6)</f>
        <v>197.99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DN/6WEN6EzsZfJeooAoUTQSPTGsQIrSz6N7piTD8BPuqePqlk1oYDxp5oEeizh2PUB+LErFOjfe+Dyv362xz6Q==" saltValue="uyzOACUEIetxZIHyInrJbA==" spinCount="100000" sheet="1" objects="1" scenarios="1"/>
  <hyperlinks>
    <hyperlink ref="E7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E8" sqref="E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01/04/2025 a 31/04/2025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56"/>
      <c r="F5" s="56"/>
    </row>
    <row r="6" spans="2:7" x14ac:dyDescent="0.25">
      <c r="B6" s="49" t="s">
        <v>77</v>
      </c>
      <c r="C6" s="29" t="s">
        <v>104</v>
      </c>
      <c r="D6" s="30">
        <v>164.91</v>
      </c>
      <c r="E6" s="23"/>
      <c r="F6" s="43" t="s">
        <v>38</v>
      </c>
    </row>
    <row r="7" spans="2:7" x14ac:dyDescent="0.25">
      <c r="B7" s="49"/>
      <c r="C7" s="29"/>
      <c r="D7" s="30"/>
      <c r="E7" s="80"/>
      <c r="F7" s="43"/>
    </row>
    <row r="8" spans="2:7" x14ac:dyDescent="0.25">
      <c r="B8" s="49"/>
      <c r="C8" s="29"/>
      <c r="D8" s="30"/>
      <c r="E8" s="22" t="s">
        <v>20</v>
      </c>
    </row>
    <row r="9" spans="2:7" x14ac:dyDescent="0.25">
      <c r="B9" s="34"/>
      <c r="C9" s="33"/>
      <c r="D9" s="35"/>
      <c r="E9" s="36"/>
      <c r="F9" s="36"/>
    </row>
    <row r="10" spans="2:7" x14ac:dyDescent="0.25">
      <c r="B10" s="2"/>
      <c r="C10" s="24" t="s">
        <v>36</v>
      </c>
      <c r="D10" s="4">
        <f>SUM(D6:D9)</f>
        <v>164.91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algorithmName="SHA-512" hashValue="iHMyk9U6YUGC4GotkCzWPzR5ZK+fssGpqAwt6W70/kD3by8Uk3/gomhZJBdsAIwZwgnLeBfoP0TS/JeAO9Piag==" saltValue="3m0/7qLnZ3bqDdYVbEsg4w==" spinCount="100000" sheet="1" objects="1" scenarios="1"/>
  <hyperlinks>
    <hyperlink ref="F6" r:id="rId1"/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01/04/2025 a 31/04/2025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6"/>
    </row>
    <row r="6" spans="2:7" x14ac:dyDescent="0.25">
      <c r="B6" s="89" t="s">
        <v>69</v>
      </c>
      <c r="C6" s="29"/>
      <c r="D6" s="30"/>
      <c r="E6" s="22"/>
      <c r="F6" t="s">
        <v>38</v>
      </c>
    </row>
    <row r="7" spans="2:7" x14ac:dyDescent="0.25">
      <c r="B7" s="34"/>
      <c r="C7" s="33"/>
      <c r="D7" s="35"/>
      <c r="E7" s="22" t="s">
        <v>20</v>
      </c>
      <c r="F7" s="36"/>
    </row>
    <row r="8" spans="2:7" x14ac:dyDescent="0.25">
      <c r="B8" s="2"/>
      <c r="C8" s="24" t="s">
        <v>36</v>
      </c>
      <c r="D8" s="4">
        <f>SUM(D6:D7)</f>
        <v>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xmc4Gs3l/EBjZZtp2cAb/G1U8CYY7+EkgmEOoLogthigv1Q8Ja21QTNpkljVfy4gU0yo9yrGF0B09m0w+tAGGg==" saltValue="Kv/WKD+7Q9zB0uDQ8PLAnA==" spinCount="100000" sheet="1" objects="1" scenarios="1"/>
  <hyperlinks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zoomScale="145" zoomScaleNormal="145" workbookViewId="0">
      <selection activeCell="E8" sqref="E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01/04/2025 a 31/04/2025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6"/>
    </row>
    <row r="6" spans="2:7" x14ac:dyDescent="0.25">
      <c r="B6" s="31" t="s">
        <v>77</v>
      </c>
      <c r="C6" s="29" t="s">
        <v>105</v>
      </c>
      <c r="D6" s="30">
        <v>17.93</v>
      </c>
      <c r="E6" s="22"/>
      <c r="F6" s="70" t="s">
        <v>38</v>
      </c>
    </row>
    <row r="7" spans="2:7" x14ac:dyDescent="0.25">
      <c r="B7" s="31" t="s">
        <v>77</v>
      </c>
      <c r="C7" s="29" t="s">
        <v>106</v>
      </c>
      <c r="D7" s="30">
        <v>192</v>
      </c>
      <c r="E7" s="22"/>
      <c r="F7" s="70" t="s">
        <v>38</v>
      </c>
    </row>
    <row r="8" spans="2:7" x14ac:dyDescent="0.25">
      <c r="B8" s="34"/>
      <c r="C8" s="33"/>
      <c r="D8" s="35"/>
      <c r="E8" s="36" t="s">
        <v>20</v>
      </c>
      <c r="F8" s="36"/>
    </row>
    <row r="9" spans="2:7" x14ac:dyDescent="0.25">
      <c r="B9" s="2"/>
      <c r="C9" s="24" t="s">
        <v>36</v>
      </c>
      <c r="D9" s="4">
        <f>SUM(D6:D8)</f>
        <v>209.93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algorithmName="SHA-512" hashValue="SBdmkhV7n8oK4jeD2bVL5t+IurtZVVSP8nTsJnUE9fq9m+/aB6ejHLZweO4wlrcW7wHsu+HO4bCyp8vDaeuSgQ==" saltValue="Ig/7EdujGq5JGov1T7Wd0A==" spinCount="100000" sheet="1" objects="1" scenarios="1"/>
  <hyperlinks>
    <hyperlink ref="F6" r:id="rId1"/>
    <hyperlink ref="F7" r:id="rId2"/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5"/>
  <sheetViews>
    <sheetView showGridLines="0" workbookViewId="0">
      <selection activeCell="E8" sqref="E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7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58"/>
      <c r="G2" s="9"/>
    </row>
    <row r="3" spans="2:7" x14ac:dyDescent="0.25">
      <c r="B3" s="8" t="s">
        <v>1</v>
      </c>
      <c r="C3" s="9"/>
      <c r="D3" s="9"/>
      <c r="E3" s="9"/>
      <c r="F3" s="59"/>
      <c r="G3" s="9"/>
    </row>
    <row r="4" spans="2:7" ht="15.75" thickBot="1" x14ac:dyDescent="0.3">
      <c r="B4" s="16" t="str">
        <f>RAZÃO!B4</f>
        <v>Período : 01/04/2025 a 31/04/2025</v>
      </c>
      <c r="C4" s="17"/>
      <c r="D4" s="17"/>
      <c r="E4" s="11"/>
      <c r="F4" s="60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61"/>
    </row>
    <row r="6" spans="2:7" x14ac:dyDescent="0.25">
      <c r="B6" s="31" t="s">
        <v>77</v>
      </c>
      <c r="C6" s="29" t="s">
        <v>107</v>
      </c>
      <c r="D6" s="30">
        <v>2374.69</v>
      </c>
      <c r="E6" s="22"/>
      <c r="F6" s="70" t="s">
        <v>38</v>
      </c>
    </row>
    <row r="7" spans="2:7" x14ac:dyDescent="0.25">
      <c r="B7" s="31" t="s">
        <v>77</v>
      </c>
      <c r="C7" s="29" t="s">
        <v>108</v>
      </c>
      <c r="D7" s="30">
        <v>368.95</v>
      </c>
      <c r="E7" s="22"/>
      <c r="F7" s="72" t="s">
        <v>38</v>
      </c>
    </row>
    <row r="8" spans="2:7" x14ac:dyDescent="0.25">
      <c r="B8" s="34"/>
      <c r="C8" s="33"/>
      <c r="D8" s="35"/>
      <c r="E8" s="22" t="s">
        <v>20</v>
      </c>
      <c r="F8" s="36"/>
    </row>
    <row r="9" spans="2:7" x14ac:dyDescent="0.25">
      <c r="B9" s="2"/>
      <c r="C9" s="24" t="s">
        <v>36</v>
      </c>
      <c r="D9" s="4">
        <f>SUM(D6:D8)</f>
        <v>2743.64</v>
      </c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</sheetData>
  <sheetProtection password="C96D" sheet="1" objects="1" scenarios="1"/>
  <hyperlinks>
    <hyperlink ref="F6" r:id="rId1"/>
    <hyperlink ref="F7" r:id="rId2"/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E8" sqref="E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7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58"/>
      <c r="G2" s="9"/>
    </row>
    <row r="3" spans="2:7" x14ac:dyDescent="0.25">
      <c r="B3" s="8" t="s">
        <v>1</v>
      </c>
      <c r="C3" s="9"/>
      <c r="D3" s="9"/>
      <c r="E3" s="9"/>
      <c r="F3" s="59"/>
      <c r="G3" s="9"/>
    </row>
    <row r="4" spans="2:7" ht="15.75" thickBot="1" x14ac:dyDescent="0.3">
      <c r="B4" s="16" t="str">
        <f>RAZÃO!B4</f>
        <v>Período : 01/04/2025 a 31/04/2025</v>
      </c>
      <c r="C4" s="17"/>
      <c r="D4" s="17"/>
      <c r="E4" s="11"/>
      <c r="F4" s="60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61"/>
    </row>
    <row r="6" spans="2:7" ht="15" customHeight="1" x14ac:dyDescent="0.25">
      <c r="B6" s="31"/>
      <c r="C6" s="29"/>
      <c r="D6" s="30"/>
      <c r="E6" s="22"/>
      <c r="F6" t="s">
        <v>38</v>
      </c>
    </row>
    <row r="7" spans="2:7" ht="15" customHeight="1" x14ac:dyDescent="0.25">
      <c r="B7" s="31"/>
      <c r="C7" s="29"/>
      <c r="D7" s="30"/>
      <c r="E7" s="22"/>
      <c r="F7" t="s">
        <v>38</v>
      </c>
    </row>
    <row r="8" spans="2:7" x14ac:dyDescent="0.25">
      <c r="B8" s="31"/>
      <c r="C8" s="29"/>
      <c r="D8" s="30">
        <v>0</v>
      </c>
      <c r="E8" s="22" t="s">
        <v>20</v>
      </c>
      <c r="F8" s="55"/>
    </row>
    <row r="9" spans="2:7" x14ac:dyDescent="0.25">
      <c r="B9" s="45"/>
      <c r="C9" s="33"/>
      <c r="D9" s="35"/>
      <c r="E9" s="36"/>
      <c r="F9" s="36"/>
    </row>
    <row r="10" spans="2:7" x14ac:dyDescent="0.25">
      <c r="B10" s="2"/>
      <c r="C10" s="24" t="s">
        <v>36</v>
      </c>
      <c r="D10" s="4">
        <f>SUM(D6:D8)</f>
        <v>0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algorithmName="SHA-512" hashValue="kl0EJ+kNgjFi6jr1vu5+rtoHTFlz8e7JSs8GIax9ud2AnzmxLiTUTRQaYBDIxjblJgyUoOB4+T6ZOWjMeYy09g==" saltValue="Fd29WN5kLA0O7ol0g0DBCw==" spinCount="100000" sheet="1" objects="1" scenarios="1"/>
  <hyperlinks>
    <hyperlink ref="E8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E8" sqref="E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7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58"/>
      <c r="G2" s="9"/>
    </row>
    <row r="3" spans="2:7" x14ac:dyDescent="0.25">
      <c r="B3" s="8" t="s">
        <v>1</v>
      </c>
      <c r="C3" s="9"/>
      <c r="D3" s="9"/>
      <c r="E3" s="9"/>
      <c r="F3" s="59"/>
      <c r="G3" s="9"/>
    </row>
    <row r="4" spans="2:7" ht="15.75" thickBot="1" x14ac:dyDescent="0.3">
      <c r="B4" s="16" t="str">
        <f>RAZÃO!B4</f>
        <v>Período : 01/04/2025 a 31/04/2025</v>
      </c>
      <c r="C4" s="17"/>
      <c r="D4" s="17"/>
      <c r="E4" s="11"/>
      <c r="F4" s="60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61"/>
    </row>
    <row r="6" spans="2:7" ht="15" customHeight="1" x14ac:dyDescent="0.25">
      <c r="B6" s="31" t="s">
        <v>95</v>
      </c>
      <c r="C6" s="29" t="s">
        <v>97</v>
      </c>
      <c r="D6" s="30">
        <v>32.5</v>
      </c>
      <c r="E6" s="22"/>
      <c r="F6" s="43" t="s">
        <v>38</v>
      </c>
    </row>
    <row r="7" spans="2:7" ht="15" customHeight="1" x14ac:dyDescent="0.25">
      <c r="B7" s="31" t="s">
        <v>96</v>
      </c>
      <c r="C7" s="29" t="s">
        <v>98</v>
      </c>
      <c r="D7" s="30">
        <v>2.5</v>
      </c>
      <c r="E7" s="22"/>
      <c r="F7" s="43" t="s">
        <v>38</v>
      </c>
    </row>
    <row r="8" spans="2:7" x14ac:dyDescent="0.25">
      <c r="B8" s="31"/>
      <c r="C8" s="29"/>
      <c r="D8" s="30">
        <v>0</v>
      </c>
      <c r="E8" s="22" t="s">
        <v>20</v>
      </c>
      <c r="F8" s="55"/>
    </row>
    <row r="9" spans="2:7" x14ac:dyDescent="0.25">
      <c r="B9" s="45"/>
      <c r="C9" s="33"/>
      <c r="D9" s="35"/>
      <c r="E9" s="36"/>
      <c r="F9" s="36"/>
    </row>
    <row r="10" spans="2:7" x14ac:dyDescent="0.25">
      <c r="B10" s="2"/>
      <c r="C10" s="24" t="s">
        <v>36</v>
      </c>
      <c r="D10" s="4">
        <f>SUM(D6:D8)</f>
        <v>35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algorithmName="SHA-512" hashValue="6i4KDjRVKNbUNRL5jBemOHvYK2qPuNKQMlcPPtx0W9/O6a6586W0ryCrDivW8glAMjHCPPF860vEP+giDCDVNQ==" saltValue="AVS4rSoY37hi8Xg0bxcdpQ==" spinCount="100000" sheet="1" objects="1" scenarios="1"/>
  <hyperlinks>
    <hyperlink ref="E8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01/04/2025 a 31/04/2025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13"/>
    </row>
    <row r="6" spans="2:7" ht="15" customHeight="1" x14ac:dyDescent="0.25">
      <c r="B6" s="31"/>
      <c r="C6" s="29"/>
      <c r="D6" s="30"/>
      <c r="E6" s="22"/>
      <c r="F6" t="s">
        <v>38</v>
      </c>
    </row>
    <row r="7" spans="2:7" x14ac:dyDescent="0.25">
      <c r="B7" s="34"/>
      <c r="C7" s="33"/>
      <c r="D7" s="35"/>
      <c r="E7" s="22" t="s">
        <v>20</v>
      </c>
      <c r="F7" s="36"/>
    </row>
    <row r="8" spans="2:7" x14ac:dyDescent="0.25">
      <c r="B8" s="2"/>
      <c r="C8" s="24" t="s">
        <v>36</v>
      </c>
      <c r="D8" s="4">
        <f>SUM(D6:D7)</f>
        <v>0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uu5w0/ZtBKQTVj+APpAKTye+VHBEwEtiWTRYEpA4UarHCA71ckmsvtVfjFxlzaZGW5IcXoz93rQolvYENoTChw==" saltValue="FTPAIXrSMWZwWvQVFgdaoA==" spinCount="100000" sheet="1" objects="1" scenarios="1"/>
  <hyperlinks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showGridLines="0" workbookViewId="0">
      <selection activeCell="E8" sqref="E8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style="57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58"/>
      <c r="G2" s="9"/>
    </row>
    <row r="3" spans="2:7" x14ac:dyDescent="0.25">
      <c r="B3" s="8" t="s">
        <v>1</v>
      </c>
      <c r="C3" s="9"/>
      <c r="D3" s="9"/>
      <c r="E3" s="9"/>
      <c r="F3" s="59"/>
      <c r="G3" s="9"/>
    </row>
    <row r="4" spans="2:7" ht="15.75" thickBot="1" x14ac:dyDescent="0.3">
      <c r="B4" s="16" t="str">
        <f>RAZÃO!B4</f>
        <v>Período : 01/04/2025 a 31/04/2025</v>
      </c>
      <c r="C4" s="17"/>
      <c r="D4" s="17"/>
      <c r="E4" s="11"/>
      <c r="F4" s="60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61"/>
    </row>
    <row r="6" spans="2:7" ht="15" customHeight="1" x14ac:dyDescent="0.25">
      <c r="B6" s="31" t="s">
        <v>77</v>
      </c>
      <c r="C6" s="29" t="s">
        <v>119</v>
      </c>
      <c r="D6" s="30">
        <v>1116.7</v>
      </c>
      <c r="E6" s="22"/>
      <c r="F6" s="70" t="s">
        <v>38</v>
      </c>
    </row>
    <row r="7" spans="2:7" ht="15" customHeight="1" x14ac:dyDescent="0.25">
      <c r="B7" s="31" t="s">
        <v>77</v>
      </c>
      <c r="C7" s="29" t="s">
        <v>120</v>
      </c>
      <c r="D7" s="30">
        <v>1664.27</v>
      </c>
      <c r="E7" s="22"/>
      <c r="F7" s="70" t="s">
        <v>38</v>
      </c>
    </row>
    <row r="8" spans="2:7" ht="15" customHeight="1" x14ac:dyDescent="0.25">
      <c r="B8" s="31"/>
      <c r="C8" s="29"/>
      <c r="D8" s="30"/>
      <c r="E8" s="22" t="s">
        <v>20</v>
      </c>
      <c r="F8"/>
    </row>
    <row r="9" spans="2:7" x14ac:dyDescent="0.25">
      <c r="B9" s="34"/>
      <c r="C9" s="33"/>
      <c r="D9" s="35"/>
      <c r="E9" s="36"/>
      <c r="F9" s="36"/>
    </row>
    <row r="10" spans="2:7" x14ac:dyDescent="0.25">
      <c r="B10" s="2"/>
      <c r="C10" s="24" t="s">
        <v>36</v>
      </c>
      <c r="D10" s="4">
        <f>SUM(D6:D9)</f>
        <v>2780.9700000000003</v>
      </c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algorithmName="SHA-512" hashValue="RPPC2mxRooYHFK0vX03CyH5815H+2xNdnlGukMqePwrW9UHS97BAt26wOokJE666YkeWBVVtM2xwTch01TGk0w==" saltValue="Q8hkkAHrKvHL88GISgBzNQ==" spinCount="100000" sheet="1" objects="1" scenarios="1"/>
  <hyperlinks>
    <hyperlink ref="E8" location="Razão!A1" display="retorna"/>
    <hyperlink ref="F6" r:id="rId1"/>
    <hyperlink ref="F7" r:id="rId2"/>
  </hyperlinks>
  <pageMargins left="0.511811024" right="0.511811024" top="0.78740157499999996" bottom="0.78740157499999996" header="0.31496062000000002" footer="0.31496062000000002"/>
  <pageSetup paperSize="9" orientation="portrait"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6" sqref="E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01/04/2025 a 31/04/2025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6"/>
    </row>
    <row r="6" spans="2:7" ht="15" customHeight="1" x14ac:dyDescent="0.25">
      <c r="B6" s="31" t="s">
        <v>109</v>
      </c>
      <c r="C6" s="29" t="s">
        <v>110</v>
      </c>
      <c r="D6" s="30">
        <v>2825.13</v>
      </c>
      <c r="E6" s="22" t="s">
        <v>20</v>
      </c>
      <c r="F6" s="70" t="s">
        <v>38</v>
      </c>
    </row>
    <row r="7" spans="2:7" x14ac:dyDescent="0.25">
      <c r="B7" s="34"/>
      <c r="C7" s="33"/>
      <c r="D7" s="35"/>
      <c r="E7" s="36"/>
      <c r="F7" s="36"/>
    </row>
    <row r="8" spans="2:7" x14ac:dyDescent="0.25">
      <c r="B8" s="2"/>
      <c r="C8" s="24" t="s">
        <v>36</v>
      </c>
      <c r="D8" s="4">
        <f>SUM(D6:D7)</f>
        <v>2825.13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q6dYmiJwvIsUMilCDJYqHGbkfbVF32ptlKWOKcI/6YmhMf9zIYGG33ZbwJXyMhqFjCpMKiDJxunf+kdXMzsTIA==" saltValue="wb2By89a7gv9AMglYOazqQ==" spinCount="100000" sheet="1" objects="1" scenarios="1"/>
  <hyperlinks>
    <hyperlink ref="E6" location="Razão!A1" display="retorna"/>
    <hyperlink ref="F6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4"/>
  <sheetViews>
    <sheetView showGridLines="0" workbookViewId="0">
      <selection activeCell="E7" sqref="E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  <col min="6" max="6" width="8.710937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7"/>
      <c r="G2" s="9"/>
    </row>
    <row r="3" spans="2:7" x14ac:dyDescent="0.25">
      <c r="B3" s="8" t="s">
        <v>1</v>
      </c>
      <c r="C3" s="9"/>
      <c r="D3" s="9"/>
      <c r="E3" s="9"/>
      <c r="F3" s="10"/>
      <c r="G3" s="9"/>
    </row>
    <row r="4" spans="2:7" ht="15.75" thickBot="1" x14ac:dyDescent="0.3">
      <c r="B4" s="16" t="str">
        <f>RAZÃO!B4</f>
        <v>Período : 01/04/2025 a 31/04/2025</v>
      </c>
      <c r="C4" s="17"/>
      <c r="D4" s="17"/>
      <c r="E4" s="11"/>
      <c r="F4" s="12"/>
      <c r="G4" s="9"/>
    </row>
    <row r="5" spans="2:7" x14ac:dyDescent="0.25">
      <c r="B5" s="14" t="s">
        <v>5</v>
      </c>
      <c r="C5" s="14" t="s">
        <v>6</v>
      </c>
      <c r="D5" s="14" t="s">
        <v>7</v>
      </c>
      <c r="E5" s="13"/>
      <c r="F5" s="56"/>
    </row>
    <row r="6" spans="2:7" ht="15" customHeight="1" x14ac:dyDescent="0.25">
      <c r="B6" s="31" t="s">
        <v>109</v>
      </c>
      <c r="C6" s="29" t="s">
        <v>111</v>
      </c>
      <c r="D6" s="30">
        <v>4708.55</v>
      </c>
      <c r="E6" s="22"/>
      <c r="F6" s="70" t="s">
        <v>38</v>
      </c>
    </row>
    <row r="7" spans="2:7" x14ac:dyDescent="0.25">
      <c r="B7" s="34"/>
      <c r="C7" s="33"/>
      <c r="D7" s="35"/>
      <c r="E7" s="22" t="s">
        <v>20</v>
      </c>
      <c r="F7" s="36"/>
    </row>
    <row r="8" spans="2:7" x14ac:dyDescent="0.25">
      <c r="B8" s="2"/>
      <c r="C8" s="24" t="s">
        <v>36</v>
      </c>
      <c r="D8" s="4">
        <f>SUM(D6:D7)</f>
        <v>4708.55</v>
      </c>
    </row>
    <row r="9" spans="2:7" x14ac:dyDescent="0.25">
      <c r="B9" s="2"/>
      <c r="D9" s="4"/>
    </row>
    <row r="10" spans="2:7" x14ac:dyDescent="0.25">
      <c r="B10" s="2"/>
      <c r="D10" s="4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3"/>
      <c r="D50" s="4"/>
    </row>
    <row r="51" spans="2:4" x14ac:dyDescent="0.25">
      <c r="B51" s="3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</sheetData>
  <sheetProtection algorithmName="SHA-512" hashValue="AXPb/Uemi8sFUU4CIHRAcRUTc6nQFWdxmyIkVk5Vuw3gcTwrirgjK5jdDpd65kM15qiXWL0mo13U95UwcPWAAQ==" saltValue="ZdBZes9jk5d7cWcGkj5eMA==" spinCount="100000" sheet="1" objects="1" scenarios="1"/>
  <hyperlinks>
    <hyperlink ref="F6" r:id="rId1"/>
    <hyperlink ref="E7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7"/>
  <sheetViews>
    <sheetView workbookViewId="0">
      <selection activeCell="E9" sqref="E9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style="57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58"/>
      <c r="G2" s="9"/>
    </row>
    <row r="3" spans="2:7" x14ac:dyDescent="0.25">
      <c r="B3" s="8" t="s">
        <v>1</v>
      </c>
      <c r="C3" s="9"/>
      <c r="D3" s="9"/>
      <c r="E3" s="9"/>
      <c r="F3" s="59"/>
      <c r="G3" s="9"/>
    </row>
    <row r="4" spans="2:7" ht="15.75" thickBot="1" x14ac:dyDescent="0.3">
      <c r="B4" s="16" t="str">
        <f>RAZÃO!B4</f>
        <v>Período : 01/04/2025 a 31/04/2025</v>
      </c>
      <c r="C4" s="17"/>
      <c r="D4" s="17"/>
      <c r="E4" s="11"/>
      <c r="F4" s="60"/>
      <c r="G4" s="9"/>
    </row>
    <row r="5" spans="2:7" x14ac:dyDescent="0.25">
      <c r="B5" s="66" t="s">
        <v>5</v>
      </c>
      <c r="C5" s="66" t="s">
        <v>6</v>
      </c>
      <c r="D5" s="66" t="s">
        <v>7</v>
      </c>
      <c r="E5" s="56"/>
      <c r="F5" s="61"/>
    </row>
    <row r="6" spans="2:7" s="39" customFormat="1" ht="30" customHeight="1" x14ac:dyDescent="0.25">
      <c r="B6" s="62" t="s">
        <v>117</v>
      </c>
      <c r="C6" s="63" t="s">
        <v>121</v>
      </c>
      <c r="D6" s="64">
        <v>562.70000000000005</v>
      </c>
      <c r="E6" s="65"/>
      <c r="F6" s="43" t="s">
        <v>38</v>
      </c>
    </row>
    <row r="7" spans="2:7" s="39" customFormat="1" ht="30" customHeight="1" x14ac:dyDescent="0.25">
      <c r="B7" s="49" t="s">
        <v>117</v>
      </c>
      <c r="C7" s="68" t="s">
        <v>122</v>
      </c>
      <c r="D7" s="30">
        <v>562.70000000000005</v>
      </c>
      <c r="E7" s="65"/>
      <c r="F7" s="43" t="s">
        <v>38</v>
      </c>
    </row>
    <row r="8" spans="2:7" s="39" customFormat="1" ht="30" customHeight="1" x14ac:dyDescent="0.25">
      <c r="B8" s="49" t="s">
        <v>117</v>
      </c>
      <c r="C8" s="68" t="s">
        <v>123</v>
      </c>
      <c r="D8" s="30">
        <v>562.70000000000005</v>
      </c>
      <c r="E8" s="65"/>
      <c r="F8" s="43" t="s">
        <v>38</v>
      </c>
    </row>
    <row r="9" spans="2:7" s="39" customFormat="1" ht="19.5" customHeight="1" x14ac:dyDescent="0.25">
      <c r="B9" s="49"/>
      <c r="C9" s="68"/>
      <c r="D9" s="30"/>
      <c r="E9" s="22" t="s">
        <v>20</v>
      </c>
      <c r="F9" s="23"/>
    </row>
    <row r="10" spans="2:7" s="39" customFormat="1" x14ac:dyDescent="0.25">
      <c r="B10" s="40"/>
      <c r="C10" s="52"/>
      <c r="D10" s="41"/>
      <c r="F10" s="57"/>
    </row>
    <row r="11" spans="2:7" s="39" customFormat="1" x14ac:dyDescent="0.25">
      <c r="B11" s="40"/>
      <c r="C11" s="42" t="s">
        <v>36</v>
      </c>
      <c r="D11" s="41">
        <f>SUM(D6:D10)</f>
        <v>1688.1000000000001</v>
      </c>
      <c r="F11" s="57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</sheetData>
  <sheetProtection algorithmName="SHA-512" hashValue="0vON65P/2bRXLOZd5NYpkYX9t5sGWmaG2vNeZWPp4t/B44qJUqs1WLNgMpxFHpfJ8rxRR4nbOyvEh5KFoTv82A==" saltValue="Ht41rZaPsFVABjdsG8PQhA==" spinCount="100000" sheet="1" objects="1" scenarios="1"/>
  <hyperlinks>
    <hyperlink ref="E9" location="Razão!A1" display="retorna"/>
    <hyperlink ref="F6" r:id="rId1"/>
    <hyperlink ref="F7" r:id="rId2"/>
    <hyperlink ref="F8" r:id="rId3"/>
  </hyperlinks>
  <pageMargins left="0.511811024" right="0.511811024" top="0.78740157499999996" bottom="0.78740157499999996" header="0.31496062000000002" footer="0.3149606200000000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6"/>
  <sheetViews>
    <sheetView workbookViewId="0">
      <selection activeCell="E9" sqref="E9"/>
    </sheetView>
  </sheetViews>
  <sheetFormatPr defaultRowHeight="15" x14ac:dyDescent="0.25"/>
  <cols>
    <col min="1" max="1" width="2.5703125" customWidth="1"/>
    <col min="2" max="2" width="12.140625" customWidth="1"/>
    <col min="3" max="3" width="55.42578125" customWidth="1"/>
    <col min="4" max="4" width="11.7109375" customWidth="1"/>
    <col min="5" max="5" width="8.28515625" customWidth="1"/>
    <col min="6" max="6" width="8.7109375" style="57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58"/>
      <c r="G2" s="9"/>
    </row>
    <row r="3" spans="2:7" x14ac:dyDescent="0.25">
      <c r="B3" s="8" t="s">
        <v>75</v>
      </c>
      <c r="C3" s="9"/>
      <c r="D3" s="9"/>
      <c r="E3" s="9"/>
      <c r="F3" s="59"/>
      <c r="G3" s="9"/>
    </row>
    <row r="4" spans="2:7" ht="15.75" thickBot="1" x14ac:dyDescent="0.3">
      <c r="B4" s="16" t="str">
        <f>RAZÃO!B4</f>
        <v>Período : 01/04/2025 a 31/04/2025</v>
      </c>
      <c r="C4" s="17"/>
      <c r="D4" s="17"/>
      <c r="E4" s="11"/>
      <c r="F4" s="60"/>
      <c r="G4" s="9"/>
    </row>
    <row r="5" spans="2:7" x14ac:dyDescent="0.25">
      <c r="B5" s="66" t="s">
        <v>5</v>
      </c>
      <c r="C5" s="66" t="s">
        <v>6</v>
      </c>
      <c r="D5" s="66" t="s">
        <v>7</v>
      </c>
      <c r="E5" s="56"/>
      <c r="F5" s="61"/>
    </row>
    <row r="6" spans="2:7" s="39" customFormat="1" x14ac:dyDescent="0.25">
      <c r="B6" s="62" t="s">
        <v>112</v>
      </c>
      <c r="C6" s="101" t="s">
        <v>113</v>
      </c>
      <c r="D6" s="64">
        <v>17.3</v>
      </c>
      <c r="E6" s="65"/>
      <c r="F6" s="70" t="s">
        <v>38</v>
      </c>
    </row>
    <row r="7" spans="2:7" s="39" customFormat="1" x14ac:dyDescent="0.25">
      <c r="B7" s="49" t="s">
        <v>114</v>
      </c>
      <c r="C7" s="100" t="s">
        <v>115</v>
      </c>
      <c r="D7" s="30">
        <v>356.08</v>
      </c>
      <c r="E7" s="22"/>
      <c r="F7" s="70" t="s">
        <v>38</v>
      </c>
    </row>
    <row r="8" spans="2:7" s="39" customFormat="1" x14ac:dyDescent="0.25">
      <c r="B8" s="49" t="s">
        <v>112</v>
      </c>
      <c r="C8" s="100" t="s">
        <v>116</v>
      </c>
      <c r="D8" s="30">
        <v>60.62</v>
      </c>
      <c r="E8" s="22"/>
      <c r="F8" s="70" t="s">
        <v>38</v>
      </c>
    </row>
    <row r="9" spans="2:7" s="39" customFormat="1" x14ac:dyDescent="0.25">
      <c r="B9" s="73"/>
      <c r="C9" s="74"/>
      <c r="D9" s="26"/>
      <c r="E9" s="65" t="s">
        <v>20</v>
      </c>
      <c r="F9" s="75"/>
    </row>
    <row r="10" spans="2:7" s="39" customFormat="1" x14ac:dyDescent="0.25">
      <c r="B10" s="40"/>
      <c r="C10" s="42" t="s">
        <v>36</v>
      </c>
      <c r="D10" s="41">
        <f>SUM(D6:D9)</f>
        <v>434</v>
      </c>
      <c r="F10" s="57"/>
    </row>
    <row r="11" spans="2:7" x14ac:dyDescent="0.25">
      <c r="B11" s="2"/>
      <c r="D11" s="4"/>
    </row>
    <row r="12" spans="2:7" x14ac:dyDescent="0.25">
      <c r="B12" s="2"/>
      <c r="D12" s="4"/>
    </row>
    <row r="13" spans="2:7" x14ac:dyDescent="0.25">
      <c r="B13" s="2"/>
      <c r="D13" s="4"/>
    </row>
    <row r="14" spans="2:7" x14ac:dyDescent="0.25">
      <c r="B14" s="2"/>
      <c r="D14" s="4"/>
    </row>
    <row r="15" spans="2:7" x14ac:dyDescent="0.25">
      <c r="B15" s="2"/>
      <c r="D15" s="4"/>
    </row>
    <row r="16" spans="2:7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algorithmName="SHA-512" hashValue="Y1e8K4fCSuPXnOgMmsdmVYdPQSHQA2QTAOA4U8KoKWr2CVKFG+NErjWRNISp4PLBrh08WFvvXlTNmu4/jB+YtA==" saltValue="eSSaiEw8eVvve31ju8dpVQ==" spinCount="100000" sheet="1" objects="1" scenarios="1"/>
  <hyperlinks>
    <hyperlink ref="E9" location="Razão!A1" display="retorna"/>
    <hyperlink ref="F6" r:id="rId1"/>
    <hyperlink ref="F7" r:id="rId2"/>
    <hyperlink ref="F8" r:id="rId3"/>
  </hyperlink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24</vt:i4>
      </vt:variant>
      <vt:variant>
        <vt:lpstr>Intervalos nomeados</vt:lpstr>
      </vt:variant>
      <vt:variant>
        <vt:i4>1</vt:i4>
      </vt:variant>
    </vt:vector>
  </HeadingPairs>
  <TitlesOfParts>
    <vt:vector size="25" baseType="lpstr">
      <vt:lpstr>RAZÃO</vt:lpstr>
      <vt:lpstr>1.</vt:lpstr>
      <vt:lpstr>2.</vt:lpstr>
      <vt:lpstr>3.</vt:lpstr>
      <vt:lpstr>4.</vt:lpstr>
      <vt:lpstr>5.</vt:lpstr>
      <vt:lpstr>6.</vt:lpstr>
      <vt:lpstr>7.</vt:lpstr>
      <vt:lpstr>8.</vt:lpstr>
      <vt:lpstr>9.</vt:lpstr>
      <vt:lpstr>10.</vt:lpstr>
      <vt:lpstr>11.</vt:lpstr>
      <vt:lpstr>12.</vt:lpstr>
      <vt:lpstr>13.</vt:lpstr>
      <vt:lpstr>14.</vt:lpstr>
      <vt:lpstr>15.</vt:lpstr>
      <vt:lpstr>16.</vt:lpstr>
      <vt:lpstr>17.</vt:lpstr>
      <vt:lpstr>18.</vt:lpstr>
      <vt:lpstr>19.</vt:lpstr>
      <vt:lpstr>20.</vt:lpstr>
      <vt:lpstr>21.</vt:lpstr>
      <vt:lpstr>22.</vt:lpstr>
      <vt:lpstr>23.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Usuário do Windows</cp:lastModifiedBy>
  <cp:lastPrinted>2025-04-07T12:37:03Z</cp:lastPrinted>
  <dcterms:created xsi:type="dcterms:W3CDTF">2018-05-09T11:51:48Z</dcterms:created>
  <dcterms:modified xsi:type="dcterms:W3CDTF">2025-06-02T13:07:52Z</dcterms:modified>
</cp:coreProperties>
</file>