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35" windowWidth="14355" windowHeight="703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30" r:id="rId11"/>
    <sheet name="11." sheetId="102" r:id="rId12"/>
    <sheet name="12." sheetId="105" r:id="rId13"/>
    <sheet name="13." sheetId="88" r:id="rId14"/>
    <sheet name="14." sheetId="77" r:id="rId15"/>
    <sheet name="15." sheetId="110" r:id="rId16"/>
    <sheet name="16." sheetId="89" r:id="rId17"/>
    <sheet name="17." sheetId="84" r:id="rId18"/>
    <sheet name="18." sheetId="107" r:id="rId19"/>
    <sheet name="19." sheetId="108" r:id="rId20"/>
    <sheet name="20." sheetId="109" r:id="rId21"/>
  </sheets>
  <definedNames>
    <definedName name="_xlnm.Print_Area" localSheetId="0">RAZÃO!$A$1:$G$39</definedName>
  </definedNames>
  <calcPr calcId="145621"/>
</workbook>
</file>

<file path=xl/calcChain.xml><?xml version="1.0" encoding="utf-8"?>
<calcChain xmlns="http://schemas.openxmlformats.org/spreadsheetml/2006/main">
  <c r="E36" i="1" l="1"/>
  <c r="D14" i="108"/>
  <c r="E35" i="1"/>
  <c r="D16" i="107"/>
  <c r="D9" i="110"/>
  <c r="B4" i="110"/>
  <c r="E33" i="1"/>
  <c r="E32" i="1"/>
  <c r="E31" i="1"/>
  <c r="E27" i="1"/>
  <c r="E25" i="1"/>
  <c r="E11" i="1"/>
  <c r="E10" i="1"/>
  <c r="D8" i="109" l="1"/>
  <c r="B4" i="109"/>
  <c r="B4" i="108"/>
  <c r="B4" i="107" l="1"/>
  <c r="D8" i="105"/>
  <c r="B4" i="105"/>
  <c r="D9" i="103"/>
  <c r="B4" i="103"/>
  <c r="D9" i="102" l="1"/>
  <c r="B4" i="102"/>
  <c r="E39" i="1" l="1"/>
  <c r="D12" i="89" l="1"/>
  <c r="B4" i="89"/>
  <c r="D8" i="88" l="1"/>
  <c r="B4" i="88"/>
  <c r="D9" i="84" l="1"/>
  <c r="B4" i="84"/>
  <c r="D8" i="30" l="1"/>
  <c r="D8" i="77" l="1"/>
  <c r="B4" i="77"/>
  <c r="D21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<sst xmlns="http://schemas.openxmlformats.org/spreadsheetml/2006/main" count="358" uniqueCount="123">
  <si>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</si>
  <si>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</si>
  <si>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</si>
  <si>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</si>
  <si>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</si>
  <si>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</si>
  <si>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</si>
  <si>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</si>
  <si>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</si>
  <si>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</si>
  <si>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</si>
  <si>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</si>
  <si>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</si>
  <si>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</si>
  <si>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</si>
  <si>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</si>
  <si>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</si>
  <si>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</si>
  <si>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</si>
  <si>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</si>
  <si>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</si>
  <si>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</si>
  <si>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</si>
  <si>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</si>
  <si>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</si>
  <si>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</si>
  <si>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</si>
  <si>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</si>
  <si>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</si>
  <si>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</si>
  <si>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</si>
  <si>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</si>
  <si>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</si>
  <si>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</si>
  <si>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</si>
  <si>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</si>
  <si>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</si>
  <si>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</si>
  <si>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</si>
  <si>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</si>
  <si>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</si>
  <si>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</si>
  <si>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</si>
  <si>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</si>
  <si>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</si>
  <si>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</si>
  <si>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</si>
  <si>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</si>
  <si>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</si>
  <si>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</si>
  <si>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</si>
  <si>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</si>
  <si>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</si>
  <si>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</si>
  <si>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</si>
  <si>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</si>
  <si>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</si>
  <si>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</si>
  <si>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</si>
  <si>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</si>
  <si>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</si>
  <si>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</si>
  <si>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</si>
  <si>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</si>
  <si>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</si>
  <si>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</si>
  <si>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</si>
  <si>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</si>
  <si>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</si>
  <si>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</si>
  <si>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</si>
  <si>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15.</t>
  </si>
  <si>
    <t>16.</t>
  </si>
  <si>
    <t>17.</t>
  </si>
  <si>
    <t>18.</t>
  </si>
  <si>
    <t>19.</t>
  </si>
  <si>
    <t>20.</t>
  </si>
  <si>
    <t>Impressos/Xerox/Mat. Escritorio</t>
  </si>
  <si>
    <t>Material de Uso/Consumo</t>
  </si>
  <si>
    <t xml:space="preserve">IRRF s/rendimento RDC d/mês </t>
  </si>
  <si>
    <t>Período : 01/08/2021 a 30/08/2021</t>
  </si>
  <si>
    <t>Despesa com Copa/Material Limpeza</t>
  </si>
  <si>
    <t>Despesas Diversas</t>
  </si>
  <si>
    <t>Impostos e Taxas</t>
  </si>
  <si>
    <t>Manutenção e Conservações Imoveis</t>
  </si>
  <si>
    <t>31/08/21</t>
  </si>
  <si>
    <t xml:space="preserve">Fernanda Cília Marafão Brunetti cf. recibo nº 08/2021 </t>
  </si>
  <si>
    <t>Aline Maria Pereira cf recibo 05/2021</t>
  </si>
  <si>
    <t xml:space="preserve">Catarino Matos Rios cf. recibo nº 03/2021 </t>
  </si>
  <si>
    <t xml:space="preserve">Aline Franciele Ferreira cf. recibo nº 01/2021 </t>
  </si>
  <si>
    <t xml:space="preserve">Bruna Carolina Ponciano Stievano cf. recibo nº 09/2021 </t>
  </si>
  <si>
    <t xml:space="preserve">Bruna Carolina Ponciano Stievano cf. recibo nº 10/2021 </t>
  </si>
  <si>
    <t xml:space="preserve">Catarino Matos Rios cf. recibo nº 04/2021 </t>
  </si>
  <si>
    <t xml:space="preserve">Clodoaldo Alexsandro Fagundes Camargo cf. recibo nº 04/2021 </t>
  </si>
  <si>
    <t xml:space="preserve">Daniela Cristina Caruso dos Santos cf. recibo nº 07/2021 </t>
  </si>
  <si>
    <t xml:space="preserve">Indiamara Moura Siqueira cf. recibo nº 08/2021 </t>
  </si>
  <si>
    <t xml:space="preserve">Jefferson Henrique Rosseti cf. recibo nº 05/2021 </t>
  </si>
  <si>
    <t xml:space="preserve">Luisa Camacho Calvano cf. recibo nº 05/2021 </t>
  </si>
  <si>
    <t xml:space="preserve">Maria Socorro Beltrão Rodrigues cf. recibo nº 07/2021 </t>
  </si>
  <si>
    <t xml:space="preserve">Reginalda Maria da  Silva cf. recibo nº 04/2021 </t>
  </si>
  <si>
    <t xml:space="preserve">Vilma Medeiros Freitas cf. recibo nº 03/2021 </t>
  </si>
  <si>
    <t xml:space="preserve">Wesley de Jesus Rios cf. recibo nº 02/2021 </t>
  </si>
  <si>
    <t xml:space="preserve">NF. 2401 Escritório Delta Contábil Ltda </t>
  </si>
  <si>
    <t xml:space="preserve">NF. 1603 A. I. Luiz </t>
  </si>
  <si>
    <t xml:space="preserve">NF. 23835 Araquímica Produtos de Limpeza Eireli </t>
  </si>
  <si>
    <t xml:space="preserve">Pg. Telefônica Brasil S/A ref. 08/2021 cf. comprovante  </t>
  </si>
  <si>
    <t xml:space="preserve">NF. 21717 Amauri Alves Ferreira Máquinas Ltda EPP </t>
  </si>
  <si>
    <t xml:space="preserve">Pg. MercadoPago.com Representações Ltda cf. comprovante  </t>
  </si>
  <si>
    <t xml:space="preserve">Pg. 1ª Vara Federal de Araraquara SP (Processo 0004949-68.2009.403.6120) </t>
  </si>
  <si>
    <t xml:space="preserve">NF. 57977 Bazar Sensação Magazine e Papelaria Ltda  </t>
  </si>
  <si>
    <t xml:space="preserve">NF. 20572 AGR Materiais Para Construção Ltda  </t>
  </si>
  <si>
    <t xml:space="preserve">NF. 20525 AGR Materiais Para Construção Ltda EPP </t>
  </si>
  <si>
    <t xml:space="preserve">NF. 24342 Blanco &amp; Pião Comércio de Parafusos Ltda - EPP </t>
  </si>
  <si>
    <t xml:space="preserve">Tarifa Manutenção Conta Ativa  </t>
  </si>
  <si>
    <t xml:space="preserve">Ted Internet </t>
  </si>
  <si>
    <t xml:space="preserve">Estorno Outras Tarifas </t>
  </si>
  <si>
    <t xml:space="preserve">Ref. INSS parcelamento 06/60 </t>
  </si>
  <si>
    <t xml:space="preserve">Ref. Pis/Cofins/CSLL/IRPJ parcelamento 06/60 </t>
  </si>
  <si>
    <t xml:space="preserve">Ref. IRPJ parcelamento 06/33 </t>
  </si>
  <si>
    <t xml:space="preserve">Ref. Cofins parcelamento 06/20 </t>
  </si>
  <si>
    <t xml:space="preserve">Ref. IRPJ parcelamento 31/60 </t>
  </si>
  <si>
    <t xml:space="preserve">Ref. CSLL parcelamento 06/15 </t>
  </si>
  <si>
    <t xml:space="preserve">Ref. CSLL parcelamento 31/36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</si>
</sst>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821-19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821-19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821-53.pdf" TargetMode="External"/><Relationship Id="rId1" Type="http://schemas.openxmlformats.org/officeDocument/2006/relationships/hyperlink" Target="http://transparencia.moradaturismoeventos.com.br/Arquivos/Transparencias/2/2/2021/PDF/0821-3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821-50.pdf" TargetMode="External"/><Relationship Id="rId13" Type="http://schemas.openxmlformats.org/officeDocument/2006/relationships/hyperlink" Target="http://transparencia.moradaturismoeventos.com.br/Arquivos/Transparencias/2/2/2021/PDF/0821-68.pdf" TargetMode="External"/><Relationship Id="rId3" Type="http://schemas.openxmlformats.org/officeDocument/2006/relationships/hyperlink" Target="http://transparencia.moradaturismoeventos.com.br/Arquivos/Transparencias/2/2/2021/PDF/0821-28.pdf" TargetMode="External"/><Relationship Id="rId7" Type="http://schemas.openxmlformats.org/officeDocument/2006/relationships/hyperlink" Target="http://transparencia.moradaturismoeventos.com.br/Arquivos/Transparencias/2/2/2021/PDF/0821-47.pdf" TargetMode="External"/><Relationship Id="rId12" Type="http://schemas.openxmlformats.org/officeDocument/2006/relationships/hyperlink" Target="http://transparencia.moradaturismoeventos.com.br/Arquivos/Transparencias/2/2/2021/PDF/0821-65.pdf" TargetMode="External"/><Relationship Id="rId2" Type="http://schemas.openxmlformats.org/officeDocument/2006/relationships/hyperlink" Target="http://transparencia.moradaturismoeventos.com.br/Arquivos/Transparencias/2/2/2021/PDF/0821-41.pdf" TargetMode="External"/><Relationship Id="rId16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1/PDF/0821-41.pdf" TargetMode="External"/><Relationship Id="rId6" Type="http://schemas.openxmlformats.org/officeDocument/2006/relationships/hyperlink" Target="http://transparencia.moradaturismoeventos.com.br/Arquivos/Transparencias/2/2/2021/PDF/0821-44.pdf" TargetMode="External"/><Relationship Id="rId11" Type="http://schemas.openxmlformats.org/officeDocument/2006/relationships/hyperlink" Target="http://transparencia.moradaturismoeventos.com.br/Arquivos/Transparencias/2/2/2021/PDF/0821-62.pdf" TargetMode="External"/><Relationship Id="rId5" Type="http://schemas.openxmlformats.org/officeDocument/2006/relationships/hyperlink" Target="http://transparencia.moradaturismoeventos.com.br/Arquivos/Transparencias/2/2/2021/PDF/0821-37.pdf" TargetMode="External"/><Relationship Id="rId15" Type="http://schemas.openxmlformats.org/officeDocument/2006/relationships/hyperlink" Target="http://transparencia.moradaturismoeventos.com.br/Arquivos/Transparencias/2/2/2021/PDF/0821-74.pdf" TargetMode="External"/><Relationship Id="rId10" Type="http://schemas.openxmlformats.org/officeDocument/2006/relationships/hyperlink" Target="http://transparencia.moradaturismoeventos.com.br/Arquivos/Transparencias/2/2/2021/PDF/0821-59.pdf" TargetMode="External"/><Relationship Id="rId4" Type="http://schemas.openxmlformats.org/officeDocument/2006/relationships/hyperlink" Target="http://transparencia.moradaturismoeventos.com.br/Arquivos/Transparencias/2/2/2021/PDF/0821-34.pdf" TargetMode="External"/><Relationship Id="rId9" Type="http://schemas.openxmlformats.org/officeDocument/2006/relationships/hyperlink" Target="http://transparencia.moradaturismoeventos.com.br/Arquivos/Transparencias/2/2/2021/PDF/0821-56.pdf" TargetMode="External"/><Relationship Id="rId14" Type="http://schemas.openxmlformats.org/officeDocument/2006/relationships/hyperlink" Target="http://transparencia.moradaturismoeventos.com.br/Arquivos/Transparencias/2/2/2021/PDF/0821-71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821-18.pdf" TargetMode="External"/><Relationship Id="rId3" Type="http://schemas.openxmlformats.org/officeDocument/2006/relationships/hyperlink" Target="http://transparencia.moradaturismoeventos.com.br/Arquivos/Transparencias/2/2/2021/PDF/0821-10.pdf" TargetMode="External"/><Relationship Id="rId7" Type="http://schemas.openxmlformats.org/officeDocument/2006/relationships/hyperlink" Target="http://transparencia.moradaturismoeventos.com.br/Arquivos/Transparencias/2/2/2021/PDF/0821-25" TargetMode="External"/><Relationship Id="rId2" Type="http://schemas.openxmlformats.org/officeDocument/2006/relationships/hyperlink" Target="http://transparencia.moradaturismoeventos.com.br/Arquivos/Transparencias/2/2/2021/PDF/0821-8.pdf" TargetMode="External"/><Relationship Id="rId1" Type="http://schemas.openxmlformats.org/officeDocument/2006/relationships/hyperlink" Target="http://transparencia.moradaturismoeventos.com.br/Arquivos/Transparencias/2/2/2021/PDF/0821-8.pdf" TargetMode="External"/><Relationship Id="rId6" Type="http://schemas.openxmlformats.org/officeDocument/2006/relationships/hyperlink" Target="http://transparencia.moradaturismoeventos.com.br/Arquivos/Transparencias/2/2/2021/PDF/0821-12.pdf" TargetMode="External"/><Relationship Id="rId5" Type="http://schemas.openxmlformats.org/officeDocument/2006/relationships/hyperlink" Target="http://transparencia.moradaturismoeventos.com.br/Arquivos/Transparencias/2/2/2021/PDF/0821-21" TargetMode="External"/><Relationship Id="rId4" Type="http://schemas.openxmlformats.org/officeDocument/2006/relationships/hyperlink" Target="http://transparencia.moradaturismoeventos.com.br/Arquivos/Transparencias/2/2/2021/PDF/0821-14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821-7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821-198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821-108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1/PDF/0821-207.pdf" TargetMode="External"/><Relationship Id="rId1" Type="http://schemas.openxmlformats.org/officeDocument/2006/relationships/hyperlink" Target="http://transparencia.moradaturismoeventos.com.br/Arquivos/Transparencias/2/2/2021/PDF/0821-97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821-96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1/PDF/0821-111.pdf" TargetMode="External"/><Relationship Id="rId1" Type="http://schemas.openxmlformats.org/officeDocument/2006/relationships/hyperlink" Target="http://transparencia.moradaturismoeventos.com.br/Arquivos/Transparencias/2/2/2021/PDF/0821-10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821-124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0721-196.pdf" TargetMode="External"/><Relationship Id="rId1" Type="http://schemas.openxmlformats.org/officeDocument/2006/relationships/hyperlink" Target="http://transparencia.moradaturismoeventos.com.br/Arquivos/Transparencias/2/2/2021/PDF/0821-20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0821-203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1/PDF/0821-201.pdf" TargetMode="External"/><Relationship Id="rId1" Type="http://schemas.openxmlformats.org/officeDocument/2006/relationships/hyperlink" Target="http://transparencia.moradaturismoeventos.com.br/Arquivos/Transparencias/2/2/2021/PDF/0821-100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821-1.pdf" TargetMode="External"/><Relationship Id="rId1" Type="http://schemas.openxmlformats.org/officeDocument/2006/relationships/hyperlink" Target="http://transparencia.moradaturismoeventos.com.br/Arquivos/Transparencias/2/2/2021/PDF/0821-1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821-3.pdf" TargetMode="External"/><Relationship Id="rId1" Type="http://schemas.openxmlformats.org/officeDocument/2006/relationships/hyperlink" Target="http://transparencia.moradaturismoeventos.com.br/Arquivos/Transparencias/2/2/2021/PDF/0821-3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0821-142.pdf" TargetMode="External"/><Relationship Id="rId1" Type="http://schemas.openxmlformats.org/officeDocument/2006/relationships/hyperlink" Target="http://transparencia.moradaturismoeventos.com.br/Arquivos/Transparencias/2/2/2021/PDF/0821-142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721-86.pdf" TargetMode="External"/><Relationship Id="rId2" Type="http://schemas.openxmlformats.org/officeDocument/2006/relationships/hyperlink" Target="http://transparencia.moradaturismoeventos.com.br/Arquivos/Transparencias/2/2/2021/PDF/0821-120.pdf" TargetMode="External"/><Relationship Id="rId1" Type="http://schemas.openxmlformats.org/officeDocument/2006/relationships/hyperlink" Target="http://transparencia.moradaturismoeventos.com.br/Arquivos/Transparencias/2/2/2021/PDF/0721-86.pdf" TargetMode="Externa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1/PDF/0821-2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5"/>
  <sheetViews>
    <sheetView showGridLines="0" tabSelected="1" workbookViewId="0">
      <pane ySplit="5" topLeftCell="A6" activePane="bottomLeft" state="frozen"/>
      <selection activeCell="F41" sqref="F41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2050.5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444.28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1700+1300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842.7+112.36+651.68+1700+224.72+1300+1700+1300+1700+1700+1700+1617.98+224.72+393.26</f>
        <v>15167.419999999998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3633.44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81</v>
      </c>
      <c r="E25" s="4">
        <f>118+103.9</f>
        <v>221.9</v>
      </c>
      <c r="F25" s="18" t="s">
        <v>23</v>
      </c>
    </row>
    <row r="26" spans="2:6" x14ac:dyDescent="0.25">
      <c r="C26" s="1" t="s">
        <v>35</v>
      </c>
      <c r="D26" t="s">
        <v>21</v>
      </c>
      <c r="E26" s="4">
        <v>231.59</v>
      </c>
      <c r="F26" s="48" t="s">
        <v>23</v>
      </c>
    </row>
    <row r="27" spans="2:6" x14ac:dyDescent="0.25">
      <c r="C27" s="1" t="s">
        <v>36</v>
      </c>
      <c r="D27" t="s">
        <v>82</v>
      </c>
      <c r="E27" s="4">
        <f>282.2+99.99</f>
        <v>382.19</v>
      </c>
      <c r="F27" s="48" t="s">
        <v>23</v>
      </c>
    </row>
    <row r="28" spans="2:6" x14ac:dyDescent="0.25">
      <c r="C28" s="1" t="s">
        <v>37</v>
      </c>
      <c r="D28" t="s">
        <v>83</v>
      </c>
      <c r="E28" s="4">
        <v>635.75</v>
      </c>
      <c r="F28" s="48" t="s">
        <v>23</v>
      </c>
    </row>
    <row r="29" spans="2:6" x14ac:dyDescent="0.25">
      <c r="C29" s="1" t="s">
        <v>38</v>
      </c>
      <c r="D29" t="s">
        <v>77</v>
      </c>
      <c r="E29" s="4">
        <v>184.38</v>
      </c>
      <c r="F29" s="48" t="s">
        <v>23</v>
      </c>
    </row>
    <row r="30" spans="2:6" x14ac:dyDescent="0.25">
      <c r="C30" s="1" t="s">
        <v>39</v>
      </c>
      <c r="D30" t="s">
        <v>84</v>
      </c>
      <c r="E30" s="4">
        <v>60.2</v>
      </c>
      <c r="F30" s="48" t="s">
        <v>23</v>
      </c>
    </row>
    <row r="31" spans="2:6" x14ac:dyDescent="0.25">
      <c r="C31" s="1" t="s">
        <v>71</v>
      </c>
      <c r="D31" t="s">
        <v>78</v>
      </c>
      <c r="E31" s="4">
        <f>374+364</f>
        <v>738</v>
      </c>
      <c r="F31" s="48" t="s">
        <v>23</v>
      </c>
    </row>
    <row r="32" spans="2:6" x14ac:dyDescent="0.25">
      <c r="C32" s="1" t="s">
        <v>72</v>
      </c>
      <c r="D32" t="s">
        <v>60</v>
      </c>
      <c r="E32" s="4">
        <f>15.25+37.48+605.31+225.43+380.07</f>
        <v>1263.54</v>
      </c>
      <c r="F32" s="18" t="s">
        <v>23</v>
      </c>
    </row>
    <row r="33" spans="2:6" x14ac:dyDescent="0.25">
      <c r="C33" s="1" t="s">
        <v>73</v>
      </c>
      <c r="D33" t="s">
        <v>61</v>
      </c>
      <c r="E33" s="4">
        <f>2374.93+368.98</f>
        <v>2743.91</v>
      </c>
      <c r="F33" s="18" t="s">
        <v>23</v>
      </c>
    </row>
    <row r="34" spans="2:6" x14ac:dyDescent="0.25">
      <c r="B34" s="1" t="s">
        <v>55</v>
      </c>
      <c r="C34" s="1"/>
      <c r="E34" s="4"/>
      <c r="F34" s="4"/>
    </row>
    <row r="35" spans="2:6" x14ac:dyDescent="0.25">
      <c r="C35" s="1" t="s">
        <v>74</v>
      </c>
      <c r="D35" t="s">
        <v>22</v>
      </c>
      <c r="E35" s="4">
        <f>(20+58.5+5+7.5+5+7.5+2.5+2.5)-58.5</f>
        <v>50</v>
      </c>
      <c r="F35" s="18" t="s">
        <v>23</v>
      </c>
    </row>
    <row r="36" spans="2:6" x14ac:dyDescent="0.25">
      <c r="C36" s="1" t="s">
        <v>75</v>
      </c>
      <c r="D36" t="s">
        <v>70</v>
      </c>
      <c r="E36" s="4">
        <f>284.47+167.56+101.37+103.58+165.18+101.57+165.85</f>
        <v>1089.58</v>
      </c>
      <c r="F36" s="18" t="s">
        <v>23</v>
      </c>
    </row>
    <row r="37" spans="2:6" x14ac:dyDescent="0.25">
      <c r="C37" s="1" t="s">
        <v>76</v>
      </c>
      <c r="D37" t="s">
        <v>69</v>
      </c>
      <c r="E37" s="4">
        <v>91.66</v>
      </c>
      <c r="F37" s="18" t="s">
        <v>23</v>
      </c>
    </row>
    <row r="38" spans="2:6" x14ac:dyDescent="0.25">
      <c r="C38" s="1"/>
      <c r="E38" s="4"/>
      <c r="F38" s="18"/>
    </row>
    <row r="39" spans="2:6" x14ac:dyDescent="0.25">
      <c r="D39" s="29" t="s">
        <v>41</v>
      </c>
      <c r="E39" s="28">
        <f>SUM(E7:E38)</f>
        <v>61781.25999999998</v>
      </c>
      <c r="F39" s="4"/>
    </row>
    <row r="40" spans="2:6" x14ac:dyDescent="0.25">
      <c r="E40" s="4"/>
      <c r="F40" s="4"/>
    </row>
    <row r="41" spans="2:6" x14ac:dyDescent="0.25">
      <c r="E41" s="4"/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5" location="'18.'!A1" display="abertura"/>
    <hyperlink ref="F21" location="'6.'!A1" display="abertura"/>
    <hyperlink ref="F22" location="'7.'!A1" display="abertura"/>
    <hyperlink ref="F24" location="'8.'!A1" display="abertura"/>
    <hyperlink ref="F33" location="'17.'!A1" display="abertura"/>
    <hyperlink ref="F32" location="'16.'!A1" display="abertura"/>
    <hyperlink ref="F26" location="'10.'!A1" display="abertura"/>
    <hyperlink ref="F36" location="'19.'!A1" display="abertura"/>
    <hyperlink ref="F13" location="'5.'!A1" display="abertura"/>
    <hyperlink ref="F14:F19" location="'5.'!A1" display="abertura"/>
    <hyperlink ref="F37" location="'20.'!A1" display="abertura"/>
    <hyperlink ref="F29:F31" location="'11.'!A1" display="abertura"/>
    <hyperlink ref="F29" location="'13.'!A1" display="abertura"/>
    <hyperlink ref="F30" location="'14.'!A1" display="abertura"/>
    <hyperlink ref="F31" location="'15.'!A1" display="abertura"/>
    <hyperlink ref="F25" location="'9.'!A1" display="abertura"/>
    <hyperlink ref="F27" location="'11.'!A1" display="abertura"/>
    <hyperlink ref="F28" location="'12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34" t="s">
        <v>43</v>
      </c>
      <c r="D6" s="35">
        <v>2050.5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51</v>
      </c>
      <c r="D6" s="26">
        <v>444.28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85</v>
      </c>
      <c r="C6" s="41" t="s">
        <v>86</v>
      </c>
      <c r="D6" s="27">
        <v>1300</v>
      </c>
      <c r="E6" s="22"/>
      <c r="F6" s="22" t="s">
        <v>42</v>
      </c>
    </row>
    <row r="7" spans="2:7" s="42" customFormat="1" x14ac:dyDescent="0.25">
      <c r="B7" s="47" t="s">
        <v>85</v>
      </c>
      <c r="C7" s="41" t="s">
        <v>87</v>
      </c>
      <c r="D7" s="27">
        <v>1700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7" r:id="rId1"/>
    <hyperlink ref="F6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19" sqref="F19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44413</v>
      </c>
      <c r="C6" s="43" t="s">
        <v>88</v>
      </c>
      <c r="D6" s="33">
        <v>842.7</v>
      </c>
      <c r="E6" s="43"/>
      <c r="F6" s="22" t="s">
        <v>42</v>
      </c>
    </row>
    <row r="7" spans="2:7" s="42" customFormat="1" x14ac:dyDescent="0.25">
      <c r="B7" s="32">
        <v>44439</v>
      </c>
      <c r="C7" s="43" t="s">
        <v>89</v>
      </c>
      <c r="D7" s="33">
        <v>112.36</v>
      </c>
      <c r="E7" s="43"/>
      <c r="F7" s="22" t="s">
        <v>42</v>
      </c>
    </row>
    <row r="8" spans="2:7" s="42" customFormat="1" x14ac:dyDescent="0.25">
      <c r="B8" s="32">
        <v>44439</v>
      </c>
      <c r="C8" s="43" t="s">
        <v>90</v>
      </c>
      <c r="D8" s="33">
        <v>651.67999999999995</v>
      </c>
      <c r="E8" s="43"/>
      <c r="F8" s="22" t="s">
        <v>42</v>
      </c>
    </row>
    <row r="9" spans="2:7" s="42" customFormat="1" x14ac:dyDescent="0.25">
      <c r="B9" s="32">
        <v>44439</v>
      </c>
      <c r="C9" s="43" t="s">
        <v>91</v>
      </c>
      <c r="D9" s="33">
        <v>1700</v>
      </c>
      <c r="E9" s="43"/>
      <c r="F9" s="22" t="s">
        <v>42</v>
      </c>
    </row>
    <row r="10" spans="2:7" s="42" customFormat="1" x14ac:dyDescent="0.25">
      <c r="B10" s="32">
        <v>44439</v>
      </c>
      <c r="C10" s="43" t="s">
        <v>92</v>
      </c>
      <c r="D10" s="33">
        <v>224.72</v>
      </c>
      <c r="E10" s="43"/>
      <c r="F10" s="22" t="s">
        <v>42</v>
      </c>
    </row>
    <row r="11" spans="2:7" s="42" customFormat="1" x14ac:dyDescent="0.25">
      <c r="B11" s="32">
        <v>44439</v>
      </c>
      <c r="C11" s="43" t="s">
        <v>93</v>
      </c>
      <c r="D11" s="33">
        <v>1300</v>
      </c>
      <c r="E11" s="43"/>
      <c r="F11" s="22" t="s">
        <v>42</v>
      </c>
    </row>
    <row r="12" spans="2:7" s="42" customFormat="1" x14ac:dyDescent="0.25">
      <c r="B12" s="32">
        <v>44439</v>
      </c>
      <c r="C12" s="43" t="s">
        <v>94</v>
      </c>
      <c r="D12" s="33">
        <v>1700</v>
      </c>
      <c r="E12" s="43"/>
      <c r="F12" s="22" t="s">
        <v>42</v>
      </c>
    </row>
    <row r="13" spans="2:7" s="42" customFormat="1" x14ac:dyDescent="0.25">
      <c r="B13" s="32">
        <v>44439</v>
      </c>
      <c r="C13" s="43" t="s">
        <v>95</v>
      </c>
      <c r="D13" s="33">
        <v>1300</v>
      </c>
      <c r="E13" s="43"/>
      <c r="F13" s="22" t="s">
        <v>42</v>
      </c>
    </row>
    <row r="14" spans="2:7" s="42" customFormat="1" x14ac:dyDescent="0.25">
      <c r="B14" s="32">
        <v>44439</v>
      </c>
      <c r="C14" s="43" t="s">
        <v>96</v>
      </c>
      <c r="D14" s="33">
        <v>1700</v>
      </c>
      <c r="E14" s="43"/>
      <c r="F14" s="22" t="s">
        <v>42</v>
      </c>
    </row>
    <row r="15" spans="2:7" s="42" customFormat="1" x14ac:dyDescent="0.25">
      <c r="B15" s="32">
        <v>44439</v>
      </c>
      <c r="C15" s="43" t="s">
        <v>97</v>
      </c>
      <c r="D15" s="33">
        <v>1700</v>
      </c>
      <c r="E15" s="43"/>
      <c r="F15" s="22" t="s">
        <v>42</v>
      </c>
    </row>
    <row r="16" spans="2:7" s="42" customFormat="1" x14ac:dyDescent="0.25">
      <c r="B16" s="32">
        <v>44439</v>
      </c>
      <c r="C16" s="43" t="s">
        <v>98</v>
      </c>
      <c r="D16" s="33">
        <v>1700</v>
      </c>
      <c r="E16" s="43"/>
      <c r="F16" s="22" t="s">
        <v>42</v>
      </c>
    </row>
    <row r="17" spans="2:6" s="42" customFormat="1" x14ac:dyDescent="0.25">
      <c r="B17" s="32">
        <v>44439</v>
      </c>
      <c r="C17" s="43" t="s">
        <v>99</v>
      </c>
      <c r="D17" s="33">
        <v>1617.98</v>
      </c>
      <c r="E17" s="43"/>
      <c r="F17" s="22" t="s">
        <v>42</v>
      </c>
    </row>
    <row r="18" spans="2:6" s="42" customFormat="1" x14ac:dyDescent="0.25">
      <c r="B18" s="32">
        <v>44439</v>
      </c>
      <c r="C18" s="43" t="s">
        <v>100</v>
      </c>
      <c r="D18" s="33">
        <v>224.72</v>
      </c>
      <c r="E18" s="43"/>
      <c r="F18" s="22" t="s">
        <v>42</v>
      </c>
    </row>
    <row r="19" spans="2:6" s="42" customFormat="1" x14ac:dyDescent="0.25">
      <c r="B19" s="32">
        <v>44439</v>
      </c>
      <c r="C19" s="43" t="s">
        <v>101</v>
      </c>
      <c r="D19" s="33">
        <v>393.26</v>
      </c>
      <c r="E19" s="22" t="s">
        <v>24</v>
      </c>
      <c r="F19" s="22" t="s">
        <v>42</v>
      </c>
    </row>
    <row r="20" spans="2:6" s="42" customFormat="1" x14ac:dyDescent="0.25">
      <c r="B20" s="44"/>
      <c r="D20" s="45"/>
    </row>
    <row r="21" spans="2:6" s="42" customFormat="1" x14ac:dyDescent="0.25">
      <c r="B21" s="44"/>
      <c r="C21" s="46" t="s">
        <v>40</v>
      </c>
      <c r="D21" s="45">
        <f>SUM(D6:D20)</f>
        <v>15167.419999999998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9" location="Razão!A1" display="retorna"/>
    <hyperlink ref="F6" r:id="rId1"/>
    <hyperlink ref="F7:F19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</hyperlinks>
  <pageMargins left="0.511811024" right="0.511811024" top="0.78740157499999996" bottom="0.78740157499999996" header="0.31496062000000002" footer="0.31496062000000002"/>
  <pageSetup paperSize="9" orientation="portrait" r:id="rId1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44439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44439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44439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44439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44439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44439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44439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49</v>
      </c>
      <c r="D6" s="26">
        <v>3633.44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3633.44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44410</v>
      </c>
      <c r="C6" s="23" t="s">
        <v>102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topLeftCell="A4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44411</v>
      </c>
      <c r="C6" s="23" t="s">
        <v>103</v>
      </c>
      <c r="D6" s="26">
        <v>118</v>
      </c>
      <c r="E6" s="25"/>
      <c r="F6" s="22" t="s">
        <v>42</v>
      </c>
    </row>
    <row r="7" spans="2:7" x14ac:dyDescent="0.25">
      <c r="B7" s="30">
        <v>44433</v>
      </c>
      <c r="C7" s="23" t="s">
        <v>104</v>
      </c>
      <c r="D7" s="26">
        <v>103.9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221.9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44424</v>
      </c>
      <c r="C6" s="40" t="s">
        <v>105</v>
      </c>
      <c r="D6" s="27">
        <v>231.59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44424</v>
      </c>
      <c r="C6" s="40" t="s">
        <v>106</v>
      </c>
      <c r="D6" s="27">
        <v>282.2</v>
      </c>
      <c r="E6" s="22"/>
      <c r="F6" s="22" t="s">
        <v>42</v>
      </c>
    </row>
    <row r="7" spans="2:7" ht="30" x14ac:dyDescent="0.25">
      <c r="B7" s="32">
        <v>44432</v>
      </c>
      <c r="C7" s="40" t="s">
        <v>107</v>
      </c>
      <c r="D7" s="27">
        <v>99.99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382.19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44428</v>
      </c>
      <c r="C6" s="40" t="s">
        <v>108</v>
      </c>
      <c r="D6" s="27">
        <v>635.75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635.75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44433</v>
      </c>
      <c r="C6" s="31" t="s">
        <v>109</v>
      </c>
      <c r="D6" s="33">
        <v>184.38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184.38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  <hyperlink ref="F6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44428</v>
      </c>
      <c r="C6" s="31" t="s">
        <v>110</v>
      </c>
      <c r="D6" s="33">
        <v>60.2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60.2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44413</v>
      </c>
      <c r="C6" s="31" t="s">
        <v>111</v>
      </c>
      <c r="D6" s="33">
        <v>374</v>
      </c>
      <c r="E6" s="22"/>
      <c r="F6" s="22" t="s">
        <v>42</v>
      </c>
    </row>
    <row r="7" spans="2:7" ht="30" x14ac:dyDescent="0.25">
      <c r="B7" s="32">
        <v>44435</v>
      </c>
      <c r="C7" s="31" t="s">
        <v>112</v>
      </c>
      <c r="D7" s="33">
        <v>364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738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44408</v>
      </c>
      <c r="C6" s="31" t="s">
        <v>62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44408</v>
      </c>
      <c r="C7" s="31" t="s">
        <v>63</v>
      </c>
      <c r="D7" s="33">
        <v>37.479999999999997</v>
      </c>
      <c r="E7" s="22"/>
      <c r="F7" s="22" t="s">
        <v>42</v>
      </c>
    </row>
    <row r="8" spans="2:7" ht="15" customHeight="1" x14ac:dyDescent="0.25">
      <c r="B8" s="32">
        <v>44408</v>
      </c>
      <c r="C8" s="31" t="s">
        <v>64</v>
      </c>
      <c r="D8" s="33">
        <v>605.30999999999995</v>
      </c>
      <c r="E8" s="22"/>
      <c r="F8" s="22" t="s">
        <v>42</v>
      </c>
    </row>
    <row r="9" spans="2:7" ht="15" customHeight="1" x14ac:dyDescent="0.25">
      <c r="B9" s="32">
        <v>44408</v>
      </c>
      <c r="C9" s="31" t="s">
        <v>66</v>
      </c>
      <c r="D9" s="33">
        <v>225.43</v>
      </c>
      <c r="E9" s="22"/>
      <c r="F9" s="22" t="s">
        <v>42</v>
      </c>
    </row>
    <row r="10" spans="2:7" ht="15" customHeight="1" x14ac:dyDescent="0.25">
      <c r="B10" s="32">
        <v>44408</v>
      </c>
      <c r="C10" s="31" t="s">
        <v>65</v>
      </c>
      <c r="D10" s="33">
        <v>380.07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1263.54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44408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44408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: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44410</v>
      </c>
      <c r="C6" s="31" t="s">
        <v>113</v>
      </c>
      <c r="D6" s="33">
        <v>20</v>
      </c>
      <c r="E6" s="22"/>
      <c r="F6" s="22" t="s">
        <v>42</v>
      </c>
    </row>
    <row r="7" spans="2:7" ht="15" customHeight="1" x14ac:dyDescent="0.25">
      <c r="B7" s="32">
        <v>44414</v>
      </c>
      <c r="C7" s="31" t="s">
        <v>114</v>
      </c>
      <c r="D7" s="33">
        <v>58.5</v>
      </c>
      <c r="E7" s="22"/>
      <c r="F7" s="22" t="s">
        <v>42</v>
      </c>
    </row>
    <row r="8" spans="2:7" ht="15" customHeight="1" x14ac:dyDescent="0.25">
      <c r="B8" s="32">
        <v>44417</v>
      </c>
      <c r="C8" s="31" t="s">
        <v>48</v>
      </c>
      <c r="D8" s="33">
        <v>5</v>
      </c>
      <c r="E8" s="22"/>
      <c r="F8" s="22" t="s">
        <v>42</v>
      </c>
    </row>
    <row r="9" spans="2:7" ht="15" customHeight="1" x14ac:dyDescent="0.25">
      <c r="B9" s="32">
        <v>44418</v>
      </c>
      <c r="C9" s="31" t="s">
        <v>48</v>
      </c>
      <c r="D9" s="33">
        <v>7.5</v>
      </c>
      <c r="E9" s="22"/>
      <c r="F9" s="22" t="s">
        <v>42</v>
      </c>
    </row>
    <row r="10" spans="2:7" ht="15" customHeight="1" x14ac:dyDescent="0.25">
      <c r="B10" s="32">
        <v>44419</v>
      </c>
      <c r="C10" s="31" t="s">
        <v>48</v>
      </c>
      <c r="D10" s="33">
        <v>5</v>
      </c>
      <c r="E10" s="22"/>
      <c r="F10" s="22" t="s">
        <v>42</v>
      </c>
    </row>
    <row r="11" spans="2:7" ht="15" customHeight="1" x14ac:dyDescent="0.25">
      <c r="B11" s="32">
        <v>44421</v>
      </c>
      <c r="C11" s="31" t="s">
        <v>115</v>
      </c>
      <c r="D11" s="33">
        <v>-58.5</v>
      </c>
      <c r="E11" s="22"/>
      <c r="F11" s="22" t="s">
        <v>42</v>
      </c>
    </row>
    <row r="12" spans="2:7" ht="15" customHeight="1" x14ac:dyDescent="0.25">
      <c r="B12" s="32">
        <v>44426</v>
      </c>
      <c r="C12" s="31" t="s">
        <v>48</v>
      </c>
      <c r="D12" s="33">
        <v>7.5</v>
      </c>
      <c r="E12" s="22"/>
      <c r="F12" s="22" t="s">
        <v>42</v>
      </c>
    </row>
    <row r="13" spans="2:7" ht="15" customHeight="1" x14ac:dyDescent="0.25">
      <c r="B13" s="32">
        <v>44427</v>
      </c>
      <c r="C13" s="31" t="s">
        <v>48</v>
      </c>
      <c r="D13" s="33">
        <v>2.5</v>
      </c>
      <c r="E13" s="22"/>
      <c r="F13" s="22" t="s">
        <v>42</v>
      </c>
    </row>
    <row r="14" spans="2:7" ht="15" customHeight="1" x14ac:dyDescent="0.25">
      <c r="B14" s="32">
        <v>44428</v>
      </c>
      <c r="C14" s="31" t="s">
        <v>48</v>
      </c>
      <c r="D14" s="33">
        <v>2.5</v>
      </c>
      <c r="E14" s="22" t="s">
        <v>24</v>
      </c>
      <c r="F14" s="22" t="s">
        <v>42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40</v>
      </c>
      <c r="D16" s="4">
        <f>SUM(D6:D15)</f>
        <v>50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14" location="Razão!A1" display="retorna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C8" sqref="C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44439</v>
      </c>
      <c r="C6" s="31" t="s">
        <v>116</v>
      </c>
      <c r="D6" s="33">
        <v>284.47000000000003</v>
      </c>
      <c r="E6" s="22"/>
      <c r="F6" s="22" t="s">
        <v>42</v>
      </c>
    </row>
    <row r="7" spans="2:7" ht="15" customHeight="1" x14ac:dyDescent="0.25">
      <c r="B7" s="32">
        <v>44439</v>
      </c>
      <c r="C7" s="31" t="s">
        <v>117</v>
      </c>
      <c r="D7" s="33">
        <v>167.56</v>
      </c>
      <c r="E7" s="22"/>
      <c r="F7" s="22" t="s">
        <v>42</v>
      </c>
    </row>
    <row r="8" spans="2:7" ht="15" customHeight="1" x14ac:dyDescent="0.25">
      <c r="B8" s="32">
        <v>44439</v>
      </c>
      <c r="C8" s="31" t="s">
        <v>118</v>
      </c>
      <c r="D8" s="33">
        <v>101.37</v>
      </c>
      <c r="E8" s="22"/>
      <c r="F8" s="22" t="s">
        <v>42</v>
      </c>
    </row>
    <row r="9" spans="2:7" ht="15" customHeight="1" x14ac:dyDescent="0.25">
      <c r="B9" s="32">
        <v>44439</v>
      </c>
      <c r="C9" s="31" t="s">
        <v>119</v>
      </c>
      <c r="D9" s="33">
        <v>103.58</v>
      </c>
      <c r="E9" s="22"/>
      <c r="F9" s="22" t="s">
        <v>42</v>
      </c>
    </row>
    <row r="10" spans="2:7" ht="15" customHeight="1" x14ac:dyDescent="0.25">
      <c r="B10" s="32">
        <v>44439</v>
      </c>
      <c r="C10" s="31" t="s">
        <v>120</v>
      </c>
      <c r="D10" s="33">
        <v>165.18</v>
      </c>
      <c r="E10" s="22"/>
      <c r="F10" s="22" t="s">
        <v>42</v>
      </c>
    </row>
    <row r="11" spans="2:7" ht="15" customHeight="1" x14ac:dyDescent="0.25">
      <c r="B11" s="32">
        <v>44439</v>
      </c>
      <c r="C11" s="31" t="s">
        <v>121</v>
      </c>
      <c r="D11" s="33">
        <v>101.57</v>
      </c>
      <c r="E11" s="22"/>
      <c r="F11" s="22" t="s">
        <v>42</v>
      </c>
    </row>
    <row r="12" spans="2:7" x14ac:dyDescent="0.25">
      <c r="B12" s="32">
        <v>44439</v>
      </c>
      <c r="C12" s="31" t="s">
        <v>122</v>
      </c>
      <c r="D12" s="33">
        <v>165.85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1089.58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F6:F11" r:id="rId1" display="docto."/>
    <hyperlink ref="E12" location="Razão!A1" display="retorna"/>
    <hyperlink ref="F6" r:id="rId2"/>
    <hyperlink ref="F7:F12" r:id="rId3" display="docto.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2" sqref="B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01/08/2021 a 30/08/2021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44439</v>
      </c>
      <c r="C6" s="31" t="s">
        <v>79</v>
      </c>
      <c r="D6" s="33">
        <v>91.66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91.66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2021-09-09T17:09:55Z</cp:lastPrinted>
  <dcterms:created xsi:type="dcterms:W3CDTF">2018-05-09T11:51:48Z</dcterms:created>
  <dcterms:modified xsi:type="dcterms:W3CDTF">2021-11-22T11:59:52Z</dcterms:modified>
</cp:coreProperties>
</file>