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55" windowWidth="14355" windowHeight="721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4" r:id="rId11"/>
    <sheet name="11." sheetId="30" r:id="rId12"/>
    <sheet name="12." sheetId="102" r:id="rId13"/>
    <sheet name="13." sheetId="105" r:id="rId14"/>
    <sheet name="14." sheetId="88" r:id="rId15"/>
    <sheet name="15." sheetId="77" r:id="rId16"/>
    <sheet name="16." sheetId="83" r:id="rId17"/>
    <sheet name="17." sheetId="89" r:id="rId18"/>
    <sheet name="18." sheetId="84" r:id="rId19"/>
    <sheet name="19." sheetId="106" r:id="rId20"/>
    <sheet name="20." sheetId="107" r:id="rId21"/>
  </sheets>
  <definedNames>
    <definedName name="_xlnm.Print_Area" localSheetId="0">RAZÃO!$A$1:$G$39</definedName>
  </definedNames>
  <calcPr calcId="145621"/>
</workbook>
</file>

<file path=xl/calcChain.xml><?xml version="1.0" encoding="utf-8"?>
<calcChain xmlns="http://schemas.openxmlformats.org/spreadsheetml/2006/main">
  <c r="D9" i="107" l="1"/>
  <c r="B4" i="107"/>
  <c r="D8" i="106"/>
  <c r="B4" i="106"/>
  <c r="D8" i="105"/>
  <c r="B4" i="105"/>
  <c r="D8" i="104"/>
  <c r="B4" i="104"/>
  <c r="D8" i="103"/>
  <c r="B4" i="103"/>
  <c r="E37" i="1"/>
  <c r="E34" i="1"/>
  <c r="E33" i="1"/>
  <c r="E31" i="1"/>
  <c r="E30" i="1"/>
  <c r="E24" i="1"/>
  <c r="E11" i="1"/>
  <c r="D8" i="102" l="1"/>
  <c r="B4" i="102"/>
  <c r="E39" i="1" l="1"/>
  <c r="D17" i="89" l="1"/>
  <c r="B4" i="89"/>
  <c r="D12" i="88" l="1"/>
  <c r="B4" i="88"/>
  <c r="D8" i="84" l="1"/>
  <c r="B4" i="84"/>
  <c r="D14" i="83"/>
  <c r="B4" i="83"/>
  <c r="D8" i="30" l="1"/>
  <c r="D9" i="77" l="1"/>
  <c r="B4" i="77"/>
  <c r="D13" i="6" l="1"/>
  <c r="B4" i="30" l="1"/>
  <c r="B4" i="29"/>
  <c r="B4" i="28"/>
  <c r="B4" i="27"/>
  <c r="B4" i="24"/>
  <c r="B4" i="6"/>
  <c r="B4" i="5"/>
  <c r="B4" i="4"/>
  <c r="B4" i="2"/>
  <c r="D9" i="29" l="1"/>
  <c r="D8" i="28"/>
  <c r="D8" i="27"/>
  <c r="D14" i="24" l="1"/>
  <c r="D8" i="5" l="1"/>
</calcChain>
</file>

<file path=xl/sharedStrings.xml><?xml version="1.0" encoding="utf-8"?>
<sst xmlns="http://schemas.openxmlformats.org/spreadsheetml/2006/main" count="339" uniqueCount="117">
  <si>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</si>
  <si>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</si>
  <si>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</si>
  <si>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</si>
  <si>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</si>
  <si>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</si>
  <si>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</si>
  <si>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</si>
  <si>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</si>
  <si>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</si>
  <si>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</si>
  <si>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</si>
  <si>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</si>
  <si>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</si>
  <si>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</si>
  <si>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</si>
  <si>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</si>
  <si>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</si>
  <si>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</si>
  <si>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</si>
  <si>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</si>
  <si>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</si>
  <si>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</si>
  <si>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</si>
  <si>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</si>
  <si>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</si>
  <si>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</si>
  <si>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</si>
  <si>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</si>
  <si>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</si>
  <si>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</si>
  <si>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</si>
  <si>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</si>
  <si>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</si>
  <si>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</si>
  <si>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</si>
  <si>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</si>
  <si>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</si>
  <si>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</si>
  <si>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</si>
  <si>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</si>
  <si>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</si>
  <si>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</si>
  <si>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</si>
  <si>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</si>
  <si>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</si>
  <si>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</si>
  <si>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</si>
  <si>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</si>
  <si>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</si>
  <si>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</si>
  <si>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</si>
  <si>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</si>
  <si>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</si>
  <si>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</si>
  <si>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</si>
  <si>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</si>
  <si>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</si>
  <si>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</si>
  <si>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</si>
  <si>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</si>
  <si>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</si>
  <si>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</si>
  <si>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</si>
  <si>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</si>
  <si>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</si>
  <si>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</si>
  <si>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</si>
  <si>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</si>
  <si>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</si>
  <si>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</si>
  <si>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IRRF s/ rendimentos RDC d/ mês</t>
  </si>
  <si>
    <t>15.</t>
  </si>
  <si>
    <t xml:space="preserve">Tarifa Manutenção Conta Ativa  </t>
  </si>
  <si>
    <t>Premio de Seguros</t>
  </si>
  <si>
    <t>Período : 01/03/2021 a 31/03/2021</t>
  </si>
  <si>
    <t>Despesa com Informatica/Internet</t>
  </si>
  <si>
    <t>Despesa com Co/Material Limpeza</t>
  </si>
  <si>
    <t>Publicações</t>
  </si>
  <si>
    <t>Juros Passivos</t>
  </si>
  <si>
    <t>IRPJ e CSLL</t>
  </si>
  <si>
    <t>16.</t>
  </si>
  <si>
    <t>17.</t>
  </si>
  <si>
    <t>18.</t>
  </si>
  <si>
    <t>19.</t>
  </si>
  <si>
    <t>20.</t>
  </si>
  <si>
    <t>31/03/2021</t>
  </si>
  <si>
    <t xml:space="preserve">Fernanda Cília Marafão Brunetti cf. recibo nº 03/2021 </t>
  </si>
  <si>
    <t xml:space="preserve">Bruna Carolina Ponciano Stievano cf. recibo nº 03/2021 </t>
  </si>
  <si>
    <t xml:space="preserve">Bruna Carolona Ponciano Stievano cf. recibo nº 04/2021 </t>
  </si>
  <si>
    <t xml:space="preserve">Daniela Cristina Caruso dos Santos cf. recibo nº 02/2021 </t>
  </si>
  <si>
    <t xml:space="preserve">Eduardo Gustavo Buzza cf. recibo nº 01/2021 </t>
  </si>
  <si>
    <t xml:space="preserve">Indiamara Moura Siqueira cf. recibo nº 03/2021 </t>
  </si>
  <si>
    <t xml:space="preserve">Maria Socorro Beltrão Rodrigues cf. recibo nº 02/2021 </t>
  </si>
  <si>
    <t xml:space="preserve">NF. 2338 Escritório Delta Contábil Ltda </t>
  </si>
  <si>
    <t xml:space="preserve">NF. 226 Conaud Auditores Indenpendentes </t>
  </si>
  <si>
    <t>PRO Brasil Ltda (Team Viewer)</t>
  </si>
  <si>
    <t>NF 1342 A. L. Luiz</t>
  </si>
  <si>
    <t xml:space="preserve">Pg. Telefônica Brasil S/A ref. 03/2021 cf. comprovante  </t>
  </si>
  <si>
    <t>Allianz Seguros S/A parcela 02/04</t>
  </si>
  <si>
    <t xml:space="preserve">NF. 877 APL - Assessoria e Publicidade Legal Ltda - EPP </t>
  </si>
  <si>
    <t xml:space="preserve">Doc Internet </t>
  </si>
  <si>
    <t xml:space="preserve">Tarifa Fornecimento Folha Cheque Talão </t>
  </si>
  <si>
    <t xml:space="preserve">Tarifa Cheque Devolvido </t>
  </si>
  <si>
    <t xml:space="preserve">Ref. INSS parcelamento 01/60 </t>
  </si>
  <si>
    <t xml:space="preserve">Ref. Pis 01/2021 </t>
  </si>
  <si>
    <t xml:space="preserve">Ref. Cofins 01/2021 </t>
  </si>
  <si>
    <t xml:space="preserve">Ref. Pis parcelamento 01/04 </t>
  </si>
  <si>
    <t xml:space="preserve">Ref. IRPJ parcelamento 01/33 </t>
  </si>
  <si>
    <t xml:space="preserve">Ref. CSLL parcelamento 01/15 </t>
  </si>
  <si>
    <t xml:space="preserve">Ref. Cofins parcelamento 01/20 </t>
  </si>
  <si>
    <t xml:space="preserve">Ref. Pis/Cofins/IRPJ/CSLL  parcela 01/60 (Adesão do parcelamento) </t>
  </si>
  <si>
    <t xml:space="preserve">Ref. parcelamento IRPJ parcela 26/60 </t>
  </si>
  <si>
    <t xml:space="preserve">Ref. parcelamento CSLL parcela 26/36 </t>
  </si>
  <si>
    <t xml:space="preserve">Ref. Allianz Seguros S/A parcela 02/04 </t>
  </si>
  <si>
    <t xml:space="preserve">CSLL devida s/lucro presumido 1º trimestre/2021 </t>
  </si>
  <si>
    <t xml:space="preserve">IRPJ devido s/lucro presumido 1º trimestre/2021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</si>
</sst>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321-100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321-101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transparencia.moradaturismoeventos.com.br/Arquivos/Transparencias/2/2/2021/PDF/0321-35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1/PDF/0321-29.pdf" TargetMode="External"/><Relationship Id="rId7" Type="http://schemas.openxmlformats.org/officeDocument/2006/relationships/hyperlink" Target="http://transparencia.moradaturismoeventos.com.br/Arquivos/Transparencias/2/2/2021/PDF/0321-38.pdf" TargetMode="External"/><Relationship Id="rId2" Type="http://schemas.openxmlformats.org/officeDocument/2006/relationships/hyperlink" Target="http://transparencia.moradaturismoeventos.com.br/Arquivos/Transparencias/2/2/2021/PDF/0321-26.pdf" TargetMode="External"/><Relationship Id="rId1" Type="http://schemas.openxmlformats.org/officeDocument/2006/relationships/hyperlink" Target="http://transparencia.moradaturismoeventos.com.br/Arquivos/Transparencias/2/2/2021/PDF/0321-23.pdf" TargetMode="External"/><Relationship Id="rId6" Type="http://schemas.openxmlformats.org/officeDocument/2006/relationships/hyperlink" Target="http://transparencia.moradaturismoeventos.com.br/Arquivos/Transparencias/2/2/2021/PDF/0321-32.pdf" TargetMode="External"/><Relationship Id="rId5" Type="http://schemas.openxmlformats.org/officeDocument/2006/relationships/hyperlink" Target="http://transparencia.moradaturismoeventos.com.br/Arquivos/Transparencias/2/2/2021/PDF/0321-29.pdf" TargetMode="External"/><Relationship Id="rId4" Type="http://schemas.openxmlformats.org/officeDocument/2006/relationships/hyperlink" Target="http://transparencia.moradaturismoeventos.com.br/Arquivos/Transparencias/2/2/2021/PDF/0321-41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321-90.pdf" TargetMode="External"/><Relationship Id="rId3" Type="http://schemas.openxmlformats.org/officeDocument/2006/relationships/hyperlink" Target="http://transparencia.moradaturismoeventos.com.br/Arquivos/Transparencias/2/2/2021/PDF/0321-82.pdf" TargetMode="External"/><Relationship Id="rId7" Type="http://schemas.openxmlformats.org/officeDocument/2006/relationships/hyperlink" Target="http://transparencia.moradaturismoeventos.com.br/Arquivos/Transparencias/2/2/2021/PDF/0321-97.pdf" TargetMode="External"/><Relationship Id="rId2" Type="http://schemas.openxmlformats.org/officeDocument/2006/relationships/hyperlink" Target="http://transparencia.moradaturismoeventos.com.br/Arquivos/Transparencias/2/2/2021/PDF/0121-72.pdf" TargetMode="External"/><Relationship Id="rId1" Type="http://schemas.openxmlformats.org/officeDocument/2006/relationships/hyperlink" Target="http://transparencia.moradaturismoeventos.com.br/Arquivos/Transparencias/2/2/2021/PDF/0321-80.pdf" TargetMode="External"/><Relationship Id="rId6" Type="http://schemas.openxmlformats.org/officeDocument/2006/relationships/hyperlink" Target="http://transparencia.moradaturismoeventos.com.br/Arquivos/Transparencias/2/2/2021/PDF/0321-84.pdf" TargetMode="External"/><Relationship Id="rId5" Type="http://schemas.openxmlformats.org/officeDocument/2006/relationships/hyperlink" Target="http://transparencia.moradaturismoeventos.com.br/Arquivos/Transparencias/2/2/2021/PDF/0321-93.pdf" TargetMode="External"/><Relationship Id="rId4" Type="http://schemas.openxmlformats.org/officeDocument/2006/relationships/hyperlink" Target="http://transparencia.moradaturismoeventos.com.br/Arquivos/Transparencias/2/2/2021/PDF/0321-86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321-99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321-169.pdf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transparencia.moradaturismoeventos.com.br/Arquivos/Transparencias/2/2/2021/PDF/0321-17.pdf" TargetMode="External"/><Relationship Id="rId1" Type="http://schemas.openxmlformats.org/officeDocument/2006/relationships/hyperlink" Target="http://transparencia.moradaturismoeventos.com.br/Arquivos/Transparencias/2/2/2021/PDF/0321-45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1/PDF/0321-19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321-165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1/PDF/0321-18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0321-49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1/PDF/0321-163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1/PDF/0321-172.pdf" TargetMode="External"/><Relationship Id="rId1" Type="http://schemas.openxmlformats.org/officeDocument/2006/relationships/hyperlink" Target="http://transparencia.moradaturismoeventos.com.br/Arquivos/Transparencias/2/2/2021/PDF/0321-172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1/PDF/03221-174.pdf" TargetMode="External"/><Relationship Id="rId1" Type="http://schemas.openxmlformats.org/officeDocument/2006/relationships/hyperlink" Target="http://transparencia.moradaturismoeventos.com.br/Arquivos/Transparencias/2/2/2021/PDF/03221-174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0321-55.pdf" TargetMode="External"/><Relationship Id="rId1" Type="http://schemas.openxmlformats.org/officeDocument/2006/relationships/hyperlink" Target="http://transparencia.moradaturismoeventos.com.br/Arquivos/Transparencias/2/2/2021/PDF/0321-55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1/PDF/0321-171.pdf" TargetMode="External"/><Relationship Id="rId1" Type="http://schemas.openxmlformats.org/officeDocument/2006/relationships/hyperlink" Target="http://transparencia.moradaturismoeventos.com.br/Arquivos/Transparencias/2/2/2021/PDF/0321-171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1/PDF/0321-103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1/PDF/0321-50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1/PDF/0321-167.pdf" TargetMode="External"/><Relationship Id="rId1" Type="http://schemas.openxmlformats.org/officeDocument/2006/relationships/hyperlink" Target="http://transparencia.moradaturismoeventos.com.br/Arquivos/Transparencias/2/2/2021/PDF/0321-16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5"/>
  <sheetViews>
    <sheetView showGridLines="0" tabSelected="1" workbookViewId="0">
      <pane ySplit="5" topLeftCell="A6" activePane="bottomLeft" state="frozen"/>
      <selection activeCell="F41" sqref="F41"/>
      <selection pane="bottomLeft" activeCell="J4" sqref="J4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6298.98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1364.79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v>1300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1700+112.36+1700+56.18+1300+1700</f>
        <v>6568.5399999999991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1573.69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f>1800+2500</f>
        <v>4300</v>
      </c>
      <c r="F24" s="18" t="s">
        <v>23</v>
      </c>
    </row>
    <row r="25" spans="2:6" x14ac:dyDescent="0.25">
      <c r="C25" s="1" t="s">
        <v>34</v>
      </c>
      <c r="D25" t="s">
        <v>76</v>
      </c>
      <c r="E25" s="4">
        <v>648</v>
      </c>
      <c r="F25" s="18" t="s">
        <v>23</v>
      </c>
    </row>
    <row r="26" spans="2:6" x14ac:dyDescent="0.25">
      <c r="C26" s="1" t="s">
        <v>35</v>
      </c>
      <c r="D26" t="s">
        <v>77</v>
      </c>
      <c r="E26" s="4">
        <v>99</v>
      </c>
      <c r="F26" s="18" t="s">
        <v>23</v>
      </c>
    </row>
    <row r="27" spans="2:6" x14ac:dyDescent="0.25">
      <c r="C27" s="1" t="s">
        <v>36</v>
      </c>
      <c r="D27" t="s">
        <v>21</v>
      </c>
      <c r="E27" s="4">
        <v>236.92</v>
      </c>
      <c r="F27" s="48" t="s">
        <v>23</v>
      </c>
    </row>
    <row r="28" spans="2:6" x14ac:dyDescent="0.25">
      <c r="C28" s="1" t="s">
        <v>37</v>
      </c>
      <c r="D28" t="s">
        <v>74</v>
      </c>
      <c r="E28" s="4">
        <v>2169.85</v>
      </c>
      <c r="F28" s="48" t="s">
        <v>23</v>
      </c>
    </row>
    <row r="29" spans="2:6" x14ac:dyDescent="0.25">
      <c r="C29" s="1" t="s">
        <v>38</v>
      </c>
      <c r="D29" t="s">
        <v>78</v>
      </c>
      <c r="E29" s="4">
        <v>6770</v>
      </c>
      <c r="F29" s="48" t="s">
        <v>23</v>
      </c>
    </row>
    <row r="30" spans="2:6" x14ac:dyDescent="0.25">
      <c r="C30" s="1" t="s">
        <v>39</v>
      </c>
      <c r="D30" t="s">
        <v>60</v>
      </c>
      <c r="E30" s="4">
        <f>15.25+37.49+627.79+225.43+380.11</f>
        <v>1286.0700000000002</v>
      </c>
      <c r="F30" s="18" t="s">
        <v>23</v>
      </c>
    </row>
    <row r="31" spans="2:6" x14ac:dyDescent="0.25">
      <c r="C31" s="1" t="s">
        <v>72</v>
      </c>
      <c r="D31" t="s">
        <v>61</v>
      </c>
      <c r="E31" s="4">
        <f>2374.93+368.98</f>
        <v>2743.91</v>
      </c>
      <c r="F31" s="18" t="s">
        <v>23</v>
      </c>
    </row>
    <row r="32" spans="2:6" x14ac:dyDescent="0.25">
      <c r="B32" s="1" t="s">
        <v>55</v>
      </c>
      <c r="C32" s="1"/>
      <c r="E32" s="4"/>
      <c r="F32" s="4"/>
    </row>
    <row r="33" spans="3:6" x14ac:dyDescent="0.25">
      <c r="C33" s="1" t="s">
        <v>81</v>
      </c>
      <c r="D33" t="s">
        <v>22</v>
      </c>
      <c r="E33" s="4">
        <f>5+6.5+40+10+5+2.5+20</f>
        <v>89</v>
      </c>
      <c r="F33" s="18" t="s">
        <v>23</v>
      </c>
    </row>
    <row r="34" spans="3:6" x14ac:dyDescent="0.25">
      <c r="C34" s="1" t="s">
        <v>82</v>
      </c>
      <c r="D34" t="s">
        <v>70</v>
      </c>
      <c r="E34" s="4">
        <f>253.88+21.1+97.43+100.06+90.39+90.51+92.36+164.04+157.79+158.44</f>
        <v>1226</v>
      </c>
      <c r="F34" s="18" t="s">
        <v>23</v>
      </c>
    </row>
    <row r="35" spans="3:6" x14ac:dyDescent="0.25">
      <c r="C35" s="1" t="s">
        <v>83</v>
      </c>
      <c r="D35" t="s">
        <v>69</v>
      </c>
      <c r="E35" s="4">
        <v>81.5</v>
      </c>
      <c r="F35" s="18" t="s">
        <v>23</v>
      </c>
    </row>
    <row r="36" spans="3:6" x14ac:dyDescent="0.25">
      <c r="C36" s="1" t="s">
        <v>84</v>
      </c>
      <c r="D36" t="s">
        <v>79</v>
      </c>
      <c r="E36" s="4">
        <v>5.84</v>
      </c>
      <c r="F36" s="18" t="s">
        <v>23</v>
      </c>
    </row>
    <row r="37" spans="3:6" x14ac:dyDescent="0.25">
      <c r="C37" s="1" t="s">
        <v>85</v>
      </c>
      <c r="D37" t="s">
        <v>80</v>
      </c>
      <c r="E37" s="4">
        <f>7295.86+14266.29</f>
        <v>21562.15</v>
      </c>
      <c r="F37" s="18" t="s">
        <v>23</v>
      </c>
    </row>
    <row r="38" spans="3:6" x14ac:dyDescent="0.25">
      <c r="C38" s="1"/>
      <c r="E38" s="4"/>
      <c r="F38" s="18"/>
    </row>
    <row r="39" spans="3:6" x14ac:dyDescent="0.25">
      <c r="D39" s="29" t="s">
        <v>41</v>
      </c>
      <c r="E39" s="28">
        <f>SUM(E7:E38)</f>
        <v>86317.16</v>
      </c>
      <c r="F39" s="4"/>
    </row>
    <row r="40" spans="3:6" x14ac:dyDescent="0.25">
      <c r="E40" s="4"/>
      <c r="F40" s="4"/>
    </row>
    <row r="41" spans="3:6" x14ac:dyDescent="0.25">
      <c r="E41" s="4"/>
      <c r="F41" s="4"/>
    </row>
    <row r="42" spans="3:6" x14ac:dyDescent="0.25">
      <c r="E42" s="4"/>
      <c r="F42" s="4"/>
    </row>
    <row r="43" spans="3:6" x14ac:dyDescent="0.25">
      <c r="E43" s="4"/>
      <c r="F43" s="4"/>
    </row>
    <row r="44" spans="3:6" x14ac:dyDescent="0.25">
      <c r="E44" s="4"/>
      <c r="F44" s="4"/>
    </row>
    <row r="45" spans="3:6" x14ac:dyDescent="0.25">
      <c r="E45" s="4"/>
      <c r="F45" s="4"/>
    </row>
    <row r="46" spans="3:6" x14ac:dyDescent="0.25">
      <c r="E46" s="4"/>
      <c r="F46" s="4"/>
    </row>
    <row r="47" spans="3:6" x14ac:dyDescent="0.25">
      <c r="E47" s="4"/>
      <c r="F47" s="4"/>
    </row>
    <row r="48" spans="3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</sheetData>
  <sheetProtection password="D08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3" location="'16.'!A1" display="abertura"/>
    <hyperlink ref="F21" location="'6.'!A1" display="abertura"/>
    <hyperlink ref="F22" location="'7.'!A1" display="abertura"/>
    <hyperlink ref="F24" location="'8.'!A1" display="abertura"/>
    <hyperlink ref="F31" location="'15.'!A1" display="abertura"/>
    <hyperlink ref="F30" location="'14.'!A1" display="abertura"/>
    <hyperlink ref="F27" location="'11.'!A1" display="abertura"/>
    <hyperlink ref="F34" location="'17.'!A1" display="abertura"/>
    <hyperlink ref="F13" location="'5.'!A1" display="abertura"/>
    <hyperlink ref="F14:F19" location="'5.'!A1" display="abertura"/>
    <hyperlink ref="F28" location="'12.'!A1" display="abertura"/>
    <hyperlink ref="F35" location="'18.'!A1" display="abertura"/>
    <hyperlink ref="F25:F26" location="'8.'!A1" display="abertura"/>
    <hyperlink ref="F29" location="'13.'!A1" display="abertura"/>
    <hyperlink ref="F36:F37" location="'15.'!A1" display="abertura"/>
    <hyperlink ref="F25" location="'9.'!A1" display="abertura"/>
    <hyperlink ref="F26" location="'10.'!A1" display="abertura"/>
    <hyperlink ref="F36" location="'19.'!A1" display="abertura"/>
    <hyperlink ref="F37" location="'20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34" t="s">
        <v>43</v>
      </c>
      <c r="D6" s="35">
        <v>6298.98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23" t="s">
        <v>51</v>
      </c>
      <c r="D6" s="26">
        <v>1364.79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86</v>
      </c>
      <c r="C6" s="41" t="s">
        <v>87</v>
      </c>
      <c r="D6" s="27">
        <v>1300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1300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E11" sqref="E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44286</v>
      </c>
      <c r="C6" s="43" t="s">
        <v>88</v>
      </c>
      <c r="D6" s="33">
        <v>1700</v>
      </c>
      <c r="E6" s="43"/>
      <c r="F6" s="22" t="s">
        <v>42</v>
      </c>
    </row>
    <row r="7" spans="2:7" s="42" customFormat="1" x14ac:dyDescent="0.25">
      <c r="B7" s="32">
        <v>44286</v>
      </c>
      <c r="C7" s="43" t="s">
        <v>89</v>
      </c>
      <c r="D7" s="33">
        <v>112.36</v>
      </c>
      <c r="E7" s="43"/>
      <c r="F7" s="22" t="s">
        <v>42</v>
      </c>
    </row>
    <row r="8" spans="2:7" s="42" customFormat="1" x14ac:dyDescent="0.25">
      <c r="B8" s="32">
        <v>44286</v>
      </c>
      <c r="C8" s="43" t="s">
        <v>90</v>
      </c>
      <c r="D8" s="33">
        <v>1700</v>
      </c>
      <c r="E8" s="43"/>
      <c r="F8" s="22" t="s">
        <v>42</v>
      </c>
    </row>
    <row r="9" spans="2:7" s="42" customFormat="1" x14ac:dyDescent="0.25">
      <c r="B9" s="32">
        <v>44286</v>
      </c>
      <c r="C9" s="43" t="s">
        <v>91</v>
      </c>
      <c r="D9" s="33">
        <v>56.18</v>
      </c>
      <c r="E9" s="43"/>
      <c r="F9" s="22" t="s">
        <v>42</v>
      </c>
    </row>
    <row r="10" spans="2:7" s="42" customFormat="1" x14ac:dyDescent="0.25">
      <c r="B10" s="32">
        <v>44286</v>
      </c>
      <c r="C10" s="43" t="s">
        <v>92</v>
      </c>
      <c r="D10" s="33">
        <v>1300</v>
      </c>
      <c r="E10" s="43"/>
      <c r="F10" s="22" t="s">
        <v>42</v>
      </c>
    </row>
    <row r="11" spans="2:7" s="42" customFormat="1" x14ac:dyDescent="0.25">
      <c r="B11" s="32">
        <v>44286</v>
      </c>
      <c r="C11" s="43" t="s">
        <v>93</v>
      </c>
      <c r="D11" s="33">
        <v>1700</v>
      </c>
      <c r="E11" s="22" t="s">
        <v>24</v>
      </c>
      <c r="F11" s="22" t="s">
        <v>42</v>
      </c>
    </row>
    <row r="12" spans="2:7" s="42" customFormat="1" x14ac:dyDescent="0.25">
      <c r="B12" s="44"/>
      <c r="D12" s="45"/>
    </row>
    <row r="13" spans="2:7" s="42" customFormat="1" x14ac:dyDescent="0.25">
      <c r="B13" s="44"/>
      <c r="C13" s="46" t="s">
        <v>40</v>
      </c>
      <c r="D13" s="45">
        <f>SUM(D6:D12)</f>
        <v>6568.5399999999991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08F" sheet="1" objects="1" scenarios="1"/>
  <hyperlinks>
    <hyperlink ref="E11" location="Razão!A1" display="retorna"/>
    <hyperlink ref="F6" r:id="rId1"/>
    <hyperlink ref="F7" r:id="rId2"/>
    <hyperlink ref="F8" r:id="rId3"/>
    <hyperlink ref="F11" r:id="rId4"/>
    <hyperlink ref="F9:F10" r:id="rId5" display="docto."/>
    <hyperlink ref="F9" r:id="rId6"/>
    <hyperlink ref="F10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44286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44286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44286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44286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44286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44286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44286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23" t="s">
        <v>49</v>
      </c>
      <c r="D6" s="26">
        <v>1573.69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1573.69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23" t="s">
        <v>50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44256</v>
      </c>
      <c r="C6" s="23" t="s">
        <v>94</v>
      </c>
      <c r="D6" s="26">
        <v>1800</v>
      </c>
      <c r="E6" s="25"/>
      <c r="F6" s="22" t="s">
        <v>42</v>
      </c>
    </row>
    <row r="7" spans="2:7" x14ac:dyDescent="0.25">
      <c r="B7" s="30">
        <v>44259</v>
      </c>
      <c r="C7" s="23" t="s">
        <v>95</v>
      </c>
      <c r="D7" s="26">
        <v>2500</v>
      </c>
      <c r="E7" s="25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4300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08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44266</v>
      </c>
      <c r="C6" s="23" t="s">
        <v>96</v>
      </c>
      <c r="D6" s="26">
        <v>648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648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topLeftCell="A4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44281</v>
      </c>
      <c r="C6" s="23" t="s">
        <v>97</v>
      </c>
      <c r="D6" s="26">
        <v>99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44270</v>
      </c>
      <c r="C6" s="40" t="s">
        <v>98</v>
      </c>
      <c r="D6" s="27">
        <v>236.92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236.92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44281</v>
      </c>
      <c r="C6" s="40" t="s">
        <v>99</v>
      </c>
      <c r="D6" s="27">
        <v>2169.85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2169.85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44286</v>
      </c>
      <c r="C6" s="40" t="s">
        <v>100</v>
      </c>
      <c r="D6" s="27">
        <v>6770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6770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44286</v>
      </c>
      <c r="C6" s="31" t="s">
        <v>62</v>
      </c>
      <c r="D6" s="33">
        <v>15.25</v>
      </c>
      <c r="E6" s="22"/>
      <c r="F6" s="22" t="s">
        <v>42</v>
      </c>
    </row>
    <row r="7" spans="2:7" x14ac:dyDescent="0.25">
      <c r="B7" s="32">
        <v>44286</v>
      </c>
      <c r="C7" s="31" t="s">
        <v>63</v>
      </c>
      <c r="D7" s="33">
        <v>37.49</v>
      </c>
      <c r="E7" s="22"/>
      <c r="F7" s="22" t="s">
        <v>42</v>
      </c>
    </row>
    <row r="8" spans="2:7" x14ac:dyDescent="0.25">
      <c r="B8" s="32">
        <v>44286</v>
      </c>
      <c r="C8" s="31" t="s">
        <v>64</v>
      </c>
      <c r="D8" s="33">
        <v>627.79</v>
      </c>
      <c r="E8" s="22"/>
      <c r="F8" s="22" t="s">
        <v>42</v>
      </c>
    </row>
    <row r="9" spans="2:7" x14ac:dyDescent="0.25">
      <c r="B9" s="32">
        <v>44286</v>
      </c>
      <c r="C9" s="31" t="s">
        <v>66</v>
      </c>
      <c r="D9" s="33">
        <v>225.43</v>
      </c>
      <c r="E9" s="22"/>
      <c r="F9" s="22" t="s">
        <v>42</v>
      </c>
    </row>
    <row r="10" spans="2:7" x14ac:dyDescent="0.25">
      <c r="B10" s="32">
        <v>44286</v>
      </c>
      <c r="C10" s="31" t="s">
        <v>65</v>
      </c>
      <c r="D10" s="33">
        <v>380.11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1286.0700000000002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08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44286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44286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12" sqref="E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44256</v>
      </c>
      <c r="C6" s="31" t="s">
        <v>48</v>
      </c>
      <c r="D6" s="33">
        <v>5</v>
      </c>
      <c r="E6" s="22"/>
      <c r="F6" s="22" t="s">
        <v>42</v>
      </c>
    </row>
    <row r="7" spans="2:7" ht="15" customHeight="1" x14ac:dyDescent="0.25">
      <c r="B7" s="32">
        <v>44259</v>
      </c>
      <c r="C7" s="31" t="s">
        <v>101</v>
      </c>
      <c r="D7" s="33">
        <v>6.5</v>
      </c>
      <c r="E7" s="22"/>
      <c r="F7" s="22" t="s">
        <v>42</v>
      </c>
    </row>
    <row r="8" spans="2:7" ht="15" customHeight="1" x14ac:dyDescent="0.25">
      <c r="B8" s="32">
        <v>44259</v>
      </c>
      <c r="C8" s="31" t="s">
        <v>102</v>
      </c>
      <c r="D8" s="33">
        <v>40</v>
      </c>
      <c r="E8" s="22"/>
      <c r="F8" s="22" t="s">
        <v>42</v>
      </c>
    </row>
    <row r="9" spans="2:7" ht="15" customHeight="1" x14ac:dyDescent="0.25">
      <c r="B9" s="32">
        <v>44274</v>
      </c>
      <c r="C9" s="31" t="s">
        <v>103</v>
      </c>
      <c r="D9" s="33">
        <v>10</v>
      </c>
      <c r="E9" s="22"/>
      <c r="F9" s="22" t="s">
        <v>42</v>
      </c>
    </row>
    <row r="10" spans="2:7" ht="15" customHeight="1" x14ac:dyDescent="0.25">
      <c r="B10" s="32">
        <v>44277</v>
      </c>
      <c r="C10" s="31" t="s">
        <v>48</v>
      </c>
      <c r="D10" s="33">
        <v>5</v>
      </c>
      <c r="E10" s="22"/>
      <c r="F10" s="22" t="s">
        <v>42</v>
      </c>
    </row>
    <row r="11" spans="2:7" ht="15" customHeight="1" x14ac:dyDescent="0.25">
      <c r="B11" s="32">
        <v>44284</v>
      </c>
      <c r="C11" s="31" t="s">
        <v>48</v>
      </c>
      <c r="D11" s="33">
        <v>2.5</v>
      </c>
      <c r="E11" s="22"/>
      <c r="F11" s="22" t="s">
        <v>42</v>
      </c>
    </row>
    <row r="12" spans="2:7" ht="15" customHeight="1" x14ac:dyDescent="0.25">
      <c r="B12" s="32">
        <v>44286</v>
      </c>
      <c r="C12" s="31" t="s">
        <v>73</v>
      </c>
      <c r="D12" s="33">
        <v>20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89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7" sqref="F7:F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44273</v>
      </c>
      <c r="C6" s="31" t="s">
        <v>104</v>
      </c>
      <c r="D6" s="33">
        <v>253.88</v>
      </c>
      <c r="E6" s="22"/>
      <c r="F6" s="22" t="s">
        <v>42</v>
      </c>
    </row>
    <row r="7" spans="2:7" ht="15" customHeight="1" x14ac:dyDescent="0.25">
      <c r="B7" s="32">
        <v>44277</v>
      </c>
      <c r="C7" s="31" t="s">
        <v>105</v>
      </c>
      <c r="D7" s="33">
        <v>21.1</v>
      </c>
      <c r="E7" s="22"/>
      <c r="F7" s="22" t="s">
        <v>42</v>
      </c>
    </row>
    <row r="8" spans="2:7" ht="15" customHeight="1" x14ac:dyDescent="0.25">
      <c r="B8" s="32">
        <v>44277</v>
      </c>
      <c r="C8" s="31" t="s">
        <v>106</v>
      </c>
      <c r="D8" s="33">
        <v>97.43</v>
      </c>
      <c r="E8" s="22"/>
      <c r="F8" s="22" t="s">
        <v>42</v>
      </c>
    </row>
    <row r="9" spans="2:7" ht="15" customHeight="1" x14ac:dyDescent="0.25">
      <c r="B9" s="32">
        <v>44284</v>
      </c>
      <c r="C9" s="31" t="s">
        <v>107</v>
      </c>
      <c r="D9" s="33">
        <v>100.06</v>
      </c>
      <c r="E9" s="22"/>
      <c r="F9" s="22" t="s">
        <v>42</v>
      </c>
    </row>
    <row r="10" spans="2:7" ht="15" customHeight="1" x14ac:dyDescent="0.25">
      <c r="B10" s="32">
        <v>44284</v>
      </c>
      <c r="C10" s="31" t="s">
        <v>108</v>
      </c>
      <c r="D10" s="33">
        <v>90.39</v>
      </c>
      <c r="E10" s="22"/>
      <c r="F10" s="22" t="s">
        <v>42</v>
      </c>
    </row>
    <row r="11" spans="2:7" ht="15" customHeight="1" x14ac:dyDescent="0.25">
      <c r="B11" s="32">
        <v>44284</v>
      </c>
      <c r="C11" s="31" t="s">
        <v>109</v>
      </c>
      <c r="D11" s="33">
        <v>90.51</v>
      </c>
      <c r="E11" s="22"/>
      <c r="F11" s="22" t="s">
        <v>42</v>
      </c>
    </row>
    <row r="12" spans="2:7" ht="15" customHeight="1" x14ac:dyDescent="0.25">
      <c r="B12" s="32">
        <v>44284</v>
      </c>
      <c r="C12" s="31" t="s">
        <v>110</v>
      </c>
      <c r="D12" s="33">
        <v>92.36</v>
      </c>
      <c r="E12" s="22"/>
      <c r="F12" s="22" t="s">
        <v>42</v>
      </c>
    </row>
    <row r="13" spans="2:7" ht="15" customHeight="1" x14ac:dyDescent="0.25">
      <c r="B13" s="32">
        <v>44286</v>
      </c>
      <c r="C13" s="31" t="s">
        <v>111</v>
      </c>
      <c r="D13" s="33">
        <v>164.04</v>
      </c>
      <c r="E13" s="22"/>
      <c r="F13" s="22" t="s">
        <v>42</v>
      </c>
    </row>
    <row r="14" spans="2:7" ht="15" customHeight="1" x14ac:dyDescent="0.25">
      <c r="B14" s="32">
        <v>44286</v>
      </c>
      <c r="C14" s="31" t="s">
        <v>112</v>
      </c>
      <c r="D14" s="33">
        <v>157.79</v>
      </c>
      <c r="E14" s="22"/>
      <c r="F14" s="22" t="s">
        <v>42</v>
      </c>
    </row>
    <row r="15" spans="2:7" ht="15" customHeight="1" x14ac:dyDescent="0.25">
      <c r="B15" s="32">
        <v>44286</v>
      </c>
      <c r="C15" s="31" t="s">
        <v>113</v>
      </c>
      <c r="D15" s="33">
        <v>158.44</v>
      </c>
      <c r="E15" s="22" t="s">
        <v>24</v>
      </c>
      <c r="F15" s="22" t="s">
        <v>42</v>
      </c>
    </row>
    <row r="16" spans="2:7" x14ac:dyDescent="0.25">
      <c r="B16" s="37"/>
      <c r="C16" s="36"/>
      <c r="D16" s="38"/>
      <c r="E16" s="39"/>
      <c r="F16" s="39"/>
    </row>
    <row r="17" spans="2:4" x14ac:dyDescent="0.25">
      <c r="B17" s="2"/>
      <c r="C17" s="24" t="s">
        <v>40</v>
      </c>
      <c r="D17" s="4">
        <f>SUM(D6:D16)</f>
        <v>1226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08F" sheet="1" objects="1" scenarios="1"/>
  <hyperlinks>
    <hyperlink ref="E15" location="Razão!A1" display="retorna"/>
    <hyperlink ref="F6" r:id="rId1"/>
    <hyperlink ref="F7:F15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44286</v>
      </c>
      <c r="C6" s="31" t="s">
        <v>71</v>
      </c>
      <c r="D6" s="33">
        <v>81.5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81.5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44281</v>
      </c>
      <c r="C6" s="31" t="s">
        <v>114</v>
      </c>
      <c r="D6" s="33">
        <v>5.84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5.84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01/03/2021 a 31/03/2021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44286</v>
      </c>
      <c r="C6" s="31" t="s">
        <v>115</v>
      </c>
      <c r="D6" s="33">
        <v>7295.86</v>
      </c>
      <c r="E6" s="22"/>
      <c r="F6" s="22" t="s">
        <v>42</v>
      </c>
    </row>
    <row r="7" spans="2:7" ht="15" customHeight="1" x14ac:dyDescent="0.25">
      <c r="B7" s="32">
        <v>44286</v>
      </c>
      <c r="C7" s="31" t="s">
        <v>116</v>
      </c>
      <c r="D7" s="33">
        <v>14266.29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21562.15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</vt:i4>
      </vt:variant>
    </vt:vector>
  </HeadingPairs>
  <TitlesOfParts>
    <vt:vector size="22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2021-06-10T17:03:41Z</cp:lastPrinted>
  <dcterms:created xsi:type="dcterms:W3CDTF">2018-05-09T11:51:48Z</dcterms:created>
  <dcterms:modified xsi:type="dcterms:W3CDTF">2021-06-14T14:22:22Z</dcterms:modified>
</cp:coreProperties>
</file>